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\\servidor\Gerencia\Prestação de contas ANUAL 2020\"/>
    </mc:Choice>
  </mc:AlternateContent>
  <xr:revisionPtr revIDLastSave="0" documentId="8_{03381B8C-013B-4D63-8E32-0C2740405C1C}" xr6:coauthVersionLast="46" xr6:coauthVersionMax="46" xr10:uidLastSave="{00000000-0000-0000-0000-000000000000}"/>
  <bookViews>
    <workbookView xWindow="-120" yWindow="-120" windowWidth="20730" windowHeight="11160" tabRatio="500" xr2:uid="{00000000-000D-0000-FFFF-FFFF00000000}"/>
  </bookViews>
  <sheets>
    <sheet name="OSC" sheetId="1" r:id="rId1"/>
    <sheet name="Caixa" sheetId="3" r:id="rId2"/>
    <sheet name="Grupo Despesas" sheetId="4" r:id="rId3"/>
    <sheet name="Planilha1" sheetId="8" r:id="rId4"/>
  </sheets>
  <definedNames>
    <definedName name="__xlnm__FilterDatabase" localSheetId="0">OSC!$C$27:$H$189</definedName>
    <definedName name="__xlnm__FilterDatabase_0" localSheetId="0">OSC!$C$27:$H$189</definedName>
    <definedName name="_xlnm._FilterDatabase" localSheetId="1" hidden="1">Caixa!$B$17:$H$18</definedName>
    <definedName name="_xlnm._FilterDatabase" localSheetId="2" hidden="1">'Grupo Despesas'!$D$15:$E$85</definedName>
    <definedName name="_xlnm._FilterDatabase" localSheetId="0" hidden="1">OSC!$C$27:$E$247</definedName>
    <definedName name="_xlnm.Print_Area" localSheetId="0">OSC!$A$1:$H$189</definedName>
  </definedNames>
  <calcPr calcId="191029"/>
</workbook>
</file>

<file path=xl/calcChain.xml><?xml version="1.0" encoding="utf-8"?>
<calcChain xmlns="http://schemas.openxmlformats.org/spreadsheetml/2006/main">
  <c r="E246" i="1" l="1"/>
  <c r="D23" i="1" l="1"/>
  <c r="D16" i="1"/>
  <c r="D22" i="1" s="1"/>
  <c r="G110" i="3"/>
  <c r="F114" i="3" s="1"/>
  <c r="D197" i="4"/>
  <c r="D24" i="1" l="1"/>
  <c r="B51" i="8"/>
  <c r="A51" i="8"/>
  <c r="A53" i="8" s="1"/>
  <c r="H24" i="1" l="1"/>
  <c r="D208" i="4"/>
  <c r="D189" i="4"/>
  <c r="D194" i="4"/>
  <c r="F116" i="3" l="1"/>
  <c r="I17" i="3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1" i="3" s="1"/>
  <c r="I52" i="3" s="1"/>
  <c r="I53" i="3" s="1"/>
  <c r="I54" i="3" s="1"/>
  <c r="I55" i="3" s="1"/>
  <c r="I56" i="3" s="1"/>
  <c r="I57" i="3" s="1"/>
  <c r="I58" i="3" s="1"/>
  <c r="I59" i="3" s="1"/>
  <c r="I60" i="3" s="1"/>
  <c r="I61" i="3" s="1"/>
  <c r="I62" i="3" s="1"/>
  <c r="I63" i="3" s="1"/>
  <c r="I64" i="3" s="1"/>
  <c r="I65" i="3" s="1"/>
  <c r="I66" i="3" s="1"/>
  <c r="I67" i="3" s="1"/>
  <c r="I68" i="3" s="1"/>
  <c r="I69" i="3" s="1"/>
  <c r="I70" i="3" s="1"/>
  <c r="I71" i="3" s="1"/>
  <c r="I72" i="3" s="1"/>
  <c r="I73" i="3" s="1"/>
  <c r="I74" i="3" s="1"/>
  <c r="I75" i="3" s="1"/>
  <c r="I76" i="3" s="1"/>
  <c r="I77" i="3" s="1"/>
  <c r="I78" i="3" s="1"/>
  <c r="I79" i="3" s="1"/>
  <c r="I80" i="3" s="1"/>
  <c r="I81" i="3" s="1"/>
  <c r="I82" i="3" s="1"/>
  <c r="I83" i="3" s="1"/>
  <c r="I84" i="3" s="1"/>
  <c r="I85" i="3" s="1"/>
  <c r="I86" i="3" s="1"/>
  <c r="I87" i="3" s="1"/>
  <c r="I88" i="3" s="1"/>
  <c r="I89" i="3" s="1"/>
  <c r="I90" i="3" s="1"/>
  <c r="I91" i="3" s="1"/>
  <c r="I92" i="3" s="1"/>
  <c r="I93" i="3" s="1"/>
  <c r="I94" i="3" s="1"/>
  <c r="I95" i="3" s="1"/>
  <c r="I96" i="3" s="1"/>
  <c r="I97" i="3" s="1"/>
  <c r="I98" i="3" s="1"/>
  <c r="I99" i="3" s="1"/>
  <c r="I100" i="3" s="1"/>
  <c r="I101" i="3" s="1"/>
  <c r="I102" i="3" s="1"/>
  <c r="I103" i="3" s="1"/>
  <c r="I104" i="3" s="1"/>
  <c r="I105" i="3" s="1"/>
  <c r="I106" i="3" s="1"/>
  <c r="I107" i="3" s="1"/>
  <c r="I108" i="3" s="1"/>
  <c r="I109" i="3" s="1"/>
  <c r="H110" i="3"/>
  <c r="F110" i="3"/>
  <c r="E43" i="8" l="1"/>
  <c r="B24" i="8"/>
  <c r="C24" i="8"/>
  <c r="D24" i="8"/>
  <c r="E24" i="8"/>
  <c r="F24" i="8"/>
  <c r="G24" i="8"/>
  <c r="H24" i="8"/>
  <c r="I24" i="8"/>
  <c r="B12" i="8"/>
  <c r="C12" i="8"/>
  <c r="D12" i="8"/>
  <c r="E12" i="8"/>
  <c r="F12" i="8"/>
  <c r="G12" i="8"/>
  <c r="H12" i="8"/>
  <c r="I12" i="8"/>
  <c r="A24" i="8"/>
  <c r="D257" i="4" l="1"/>
  <c r="D238" i="4"/>
  <c r="D224" i="4"/>
  <c r="D164" i="4"/>
  <c r="D84" i="4"/>
  <c r="D259" i="4" l="1"/>
  <c r="G191" i="4" s="1"/>
  <c r="G210" i="4" l="1"/>
  <c r="K24" i="8"/>
  <c r="G240" i="4"/>
  <c r="G166" i="4"/>
  <c r="G200" i="4"/>
  <c r="G196" i="4"/>
  <c r="G86" i="4"/>
  <c r="G17" i="4"/>
  <c r="G226" i="4" l="1"/>
  <c r="A12" i="8"/>
  <c r="K12" i="8" s="1"/>
  <c r="L16" i="8" s="1"/>
</calcChain>
</file>

<file path=xl/sharedStrings.xml><?xml version="1.0" encoding="utf-8"?>
<sst xmlns="http://schemas.openxmlformats.org/spreadsheetml/2006/main" count="1714" uniqueCount="340">
  <si>
    <t>Valor  Recebido SEDS</t>
  </si>
  <si>
    <t>Outras Receitas</t>
  </si>
  <si>
    <t>Saldo caixa</t>
  </si>
  <si>
    <t>Diferença</t>
  </si>
  <si>
    <t>Identificação</t>
  </si>
  <si>
    <t xml:space="preserve">             Natureza da Despesa ou Finalidade da Despesa</t>
  </si>
  <si>
    <t>Nota Fiscal</t>
  </si>
  <si>
    <t>Nome do fornecedor</t>
  </si>
  <si>
    <t>Valor</t>
  </si>
  <si>
    <t>Data do Débito</t>
  </si>
  <si>
    <t>Forma de Pagamento</t>
  </si>
  <si>
    <t>Número</t>
  </si>
  <si>
    <t>Subtotal</t>
  </si>
  <si>
    <t>Valor - Recebido dos usuários</t>
  </si>
  <si>
    <t>Valor rendimentos aplicações</t>
  </si>
  <si>
    <t xml:space="preserve">Saldo  Banco </t>
  </si>
  <si>
    <t>DEMONSTRATIVO DE DESPESAS E RECEITAS DOS RECURSOS DO ESTADO</t>
  </si>
  <si>
    <t>Data emissão</t>
  </si>
  <si>
    <t>DATA</t>
  </si>
  <si>
    <t>Nº Nota Fiscal</t>
  </si>
  <si>
    <t>INFORMAÇÕES</t>
  </si>
  <si>
    <t>VALOR EM CAIXA</t>
  </si>
  <si>
    <t>Depósito bancário</t>
  </si>
  <si>
    <t>IDENTIFICAÇÃO</t>
  </si>
  <si>
    <t>Grupo de despesas</t>
  </si>
  <si>
    <t xml:space="preserve">       Descrição do bem</t>
  </si>
  <si>
    <t xml:space="preserve">% Executado mês </t>
  </si>
  <si>
    <t xml:space="preserve">Recursos Humanos </t>
  </si>
  <si>
    <t xml:space="preserve">Outros materiais de consumo </t>
  </si>
  <si>
    <t xml:space="preserve">Aluguel do imóvel </t>
  </si>
  <si>
    <t>Utilidades públicas</t>
  </si>
  <si>
    <t xml:space="preserve">Despesas bancárias </t>
  </si>
  <si>
    <t>%  previsto no Plano de Trabalho</t>
  </si>
  <si>
    <t>nr documento</t>
  </si>
  <si>
    <t>VALOR TOTAL DAS DESPESAS........................................................................................</t>
  </si>
  <si>
    <t xml:space="preserve">Despesas </t>
  </si>
  <si>
    <t>Associação Betesda Assistencial - ABA</t>
  </si>
  <si>
    <t>Avenida 26, Nº 1189, Santana - CEP 13500-575 - Rio Claro</t>
  </si>
  <si>
    <t>CNPJ: 15.434.811/0001-78   Telefone: (19) 3524-3072 / 3617-0025</t>
  </si>
  <si>
    <t>venda refeição (café)</t>
  </si>
  <si>
    <t>venda refeição (almoço)</t>
  </si>
  <si>
    <t>BB Ag. 0172 c/c 108044-x</t>
  </si>
  <si>
    <t>OSC PARCEIRA:Associação Betesda Assistencial Rio Claro</t>
  </si>
  <si>
    <t>CNPJ: 15.434.811/0001-78</t>
  </si>
  <si>
    <t>Responsável pela Entidade:Luis Henrique Biazon</t>
  </si>
  <si>
    <t>Telefone fixo e celular de contato:(19) 3617-0025</t>
  </si>
  <si>
    <t xml:space="preserve">E-mail: bompratorc@gmail.com </t>
  </si>
  <si>
    <t>Responsável pela OSC: Luis Henrique Biazon</t>
  </si>
  <si>
    <t>Telefones::(19) 3617-0025</t>
  </si>
  <si>
    <t>ENTRADA (USUÁRIO)</t>
  </si>
  <si>
    <t>SAÍDA (ESPECIE)</t>
  </si>
  <si>
    <t>DEPOSITO</t>
  </si>
  <si>
    <t xml:space="preserve">e-mail: bompratorc@gmail.com </t>
  </si>
  <si>
    <t xml:space="preserve">             Natureza da Despesa ou Finalidade da Despesa UNIDADE RIO CLARO</t>
  </si>
  <si>
    <t xml:space="preserve">Outras despesas </t>
  </si>
  <si>
    <t>Descrição do bem</t>
  </si>
  <si>
    <t>Generos Alimenticios</t>
  </si>
  <si>
    <t>Manutenção e Adaptações</t>
  </si>
  <si>
    <t>Forma de Pagto</t>
  </si>
  <si>
    <t>JUROS</t>
  </si>
  <si>
    <t>IR</t>
  </si>
  <si>
    <t>CARTA REC</t>
  </si>
  <si>
    <t>venda refeição (jantar)</t>
  </si>
  <si>
    <t>SALDO ANTERIOR</t>
  </si>
  <si>
    <t>RECEBIMENTOS</t>
  </si>
  <si>
    <t>DEPÓSITOS</t>
  </si>
  <si>
    <t>DESPESAS</t>
  </si>
  <si>
    <t>SALDO MÊS</t>
  </si>
  <si>
    <r>
      <t>Saldo anterior</t>
    </r>
    <r>
      <rPr>
        <b/>
        <sz val="11"/>
        <color indexed="8"/>
        <rFont val="Verdana"/>
        <family val="2"/>
      </rPr>
      <t xml:space="preserve"> </t>
    </r>
    <r>
      <rPr>
        <b/>
        <sz val="13"/>
        <color indexed="8"/>
        <rFont val="Verdana"/>
        <family val="2"/>
      </rPr>
      <t>(SALDO C/C +SALDO APLICAÇÕES+SALDO CAIXA)</t>
    </r>
  </si>
  <si>
    <t>Juros Devolvido</t>
  </si>
  <si>
    <t>Saldo do Mês</t>
  </si>
  <si>
    <t>SALDO ANTERIOR 30/11/2020.................................................................................................</t>
  </si>
  <si>
    <t>DEMONSTRATIVO DE RECEBIMENTO DE USUÁRIOS - FLUXO DE CAIXA MÊS DEZEMBRO/2020</t>
  </si>
  <si>
    <t>BOL</t>
  </si>
  <si>
    <t>VERDURAS/ LEGUMES</t>
  </si>
  <si>
    <t>SILAS MOREIRA DOS SANTOS 46765589880</t>
  </si>
  <si>
    <t>10A</t>
  </si>
  <si>
    <t>GAS</t>
  </si>
  <si>
    <t>MASTERGAS COMERCIO, TRANSPORTE E DISTRIBUICAO DE G.L.P. RIO CLARO</t>
  </si>
  <si>
    <t>70604A</t>
  </si>
  <si>
    <t>CARNE</t>
  </si>
  <si>
    <t>OESA COMERCIO E REPRESENTACOES SA</t>
  </si>
  <si>
    <t>164764A</t>
  </si>
  <si>
    <t>FRUTAS</t>
  </si>
  <si>
    <t>CEVISKO ALIMENTOS LTDA</t>
  </si>
  <si>
    <t>1089997A</t>
  </si>
  <si>
    <t>P. G. RIBEIRO CLAUDIO ME</t>
  </si>
  <si>
    <t>1545A</t>
  </si>
  <si>
    <t>156251B</t>
  </si>
  <si>
    <t>BOI FORTE IND E COM DE ALIMENTOS LTDA</t>
  </si>
  <si>
    <t>21409B</t>
  </si>
  <si>
    <t>ESTOQUE SECO</t>
  </si>
  <si>
    <t>BENEF.GERALDO A.CARRERA LTDA</t>
  </si>
  <si>
    <t>54034A</t>
  </si>
  <si>
    <t>1089244A</t>
  </si>
  <si>
    <t>ADORO S.A.</t>
  </si>
  <si>
    <t>2062298A</t>
  </si>
  <si>
    <t>CEREALISTA ZORZO LTDA</t>
  </si>
  <si>
    <t>101089A</t>
  </si>
  <si>
    <t>MATERIAL DE LIMPEZA</t>
  </si>
  <si>
    <t>CERTEZA HIGIENE E LIMPEZA LTDA</t>
  </si>
  <si>
    <t>59858A</t>
  </si>
  <si>
    <t>UTENCILIOS</t>
  </si>
  <si>
    <t>JEFERSON FERNANDO ARAUJO</t>
  </si>
  <si>
    <t>10068A</t>
  </si>
  <si>
    <t>FRIGOGIL INDUSTRIAL E COMERCIAL LTDA</t>
  </si>
  <si>
    <t>19553A</t>
  </si>
  <si>
    <t>14743</t>
  </si>
  <si>
    <t>RAPIDO TRANSPORTE E SERVIÇOS LTDA</t>
  </si>
  <si>
    <t>VALE TRANSPORTE</t>
  </si>
  <si>
    <t>TRANSF.</t>
  </si>
  <si>
    <t>DEP</t>
  </si>
  <si>
    <t>SALARIOS</t>
  </si>
  <si>
    <t>ANA PAULA ALVES DE OLIVEIRA</t>
  </si>
  <si>
    <t>EVERTON GONÇALVES</t>
  </si>
  <si>
    <t>BRUNA SCATOLIM MALATESTA</t>
  </si>
  <si>
    <t xml:space="preserve">KARINA ALCIONE DOS SANTOS RIBEIRO </t>
  </si>
  <si>
    <t xml:space="preserve">PENSÃO ALIMENTICIA </t>
  </si>
  <si>
    <t>TATIANE APARECIDA PEREIRA</t>
  </si>
  <si>
    <t>MARIA DE FATIMA TARGINO DE FIGUEIREDO</t>
  </si>
  <si>
    <t>MARCO ANTONIO DE OLIVEIRA DA SILVA</t>
  </si>
  <si>
    <t>PATRICIA REGINA FRANCA</t>
  </si>
  <si>
    <t>HELIO LUIS CRUZ</t>
  </si>
  <si>
    <t>OUT</t>
  </si>
  <si>
    <t>ROSANGELA APARAECIDA DONIZETI DOS REIS</t>
  </si>
  <si>
    <t>FERNANDO IBANEZ NETO</t>
  </si>
  <si>
    <t>NATALIA RUAMA DE MELLO DA SILVA</t>
  </si>
  <si>
    <t>DEB</t>
  </si>
  <si>
    <t>CILEIDE ALVES DA CRUZ SERQUEIRA</t>
  </si>
  <si>
    <t>ELAINE CRISTINA ALVES</t>
  </si>
  <si>
    <t>JAZILMA BORGES FERREIRA DIAS</t>
  </si>
  <si>
    <t>TATIANE FERNANDA TARROSSO</t>
  </si>
  <si>
    <t>ANDRINE VALERIE GOMES BATISTA</t>
  </si>
  <si>
    <t>SAMUEL ABRAAO RIBEIRO</t>
  </si>
  <si>
    <t>CARLA MARIA WOLF</t>
  </si>
  <si>
    <t>167790A</t>
  </si>
  <si>
    <t>DOCES</t>
  </si>
  <si>
    <t>L A C NECHAR</t>
  </si>
  <si>
    <t>5807A</t>
  </si>
  <si>
    <t>COMERCIO DE DOCES GURY LTDA.</t>
  </si>
  <si>
    <t>1841A</t>
  </si>
  <si>
    <t>LONDRES COMERCIO DE CARNES E DERIVADOS LTDA</t>
  </si>
  <si>
    <t>822331A</t>
  </si>
  <si>
    <t>MANUTENÇÃO EQUIPAMENTO COZINHA</t>
  </si>
  <si>
    <t>10072A</t>
  </si>
  <si>
    <t>2070334A</t>
  </si>
  <si>
    <t>164764B</t>
  </si>
  <si>
    <t>FGTS</t>
  </si>
  <si>
    <t>IMPOSTO</t>
  </si>
  <si>
    <t>K.R. EXTINTORES EQUIPAMENTOS CONTRA INCENDIO LTDA ME</t>
  </si>
  <si>
    <t>6632A</t>
  </si>
  <si>
    <t>AGUA</t>
  </si>
  <si>
    <t>DAEE</t>
  </si>
  <si>
    <t>ALUGUEL PREDIAL</t>
  </si>
  <si>
    <t>INTERNET</t>
  </si>
  <si>
    <t>NET</t>
  </si>
  <si>
    <t>PIRACICABA CARNES E DERIVADOS LTDA.</t>
  </si>
  <si>
    <t>272841A</t>
  </si>
  <si>
    <t>SISTEMA</t>
  </si>
  <si>
    <t>BESSANI INFORMATICA -PRESTACAO DE SERVICOS LTDA</t>
  </si>
  <si>
    <t>CAMPAGNA &amp; CAMPAGNA ACOUGUE LTDA</t>
  </si>
  <si>
    <t>3567A</t>
  </si>
  <si>
    <t>101280A</t>
  </si>
  <si>
    <t>60138A</t>
  </si>
  <si>
    <t>CONTROLE DE PRAGAS</t>
  </si>
  <si>
    <t>DESINSECTA CONTROLE PROFISSIONAL DE PRAGAS LTDA</t>
  </si>
  <si>
    <t>35738A</t>
  </si>
  <si>
    <t>101089B</t>
  </si>
  <si>
    <t>HERCILIA DE LOURDES CARROCINE ORLANDINI 19703741878</t>
  </si>
  <si>
    <t>344A</t>
  </si>
  <si>
    <t>PRODUTOS DESCARTÁVEIS</t>
  </si>
  <si>
    <t>SALES EQUIPAMENTOS E PRODUTOS DE HIGIENE PROFISSIONAL LTDA</t>
  </si>
  <si>
    <t>3666376A</t>
  </si>
  <si>
    <t>FERIAS</t>
  </si>
  <si>
    <t>HONORÁRIO CONTÁBEIS</t>
  </si>
  <si>
    <t>ARICLER GONCALVES EIRELI</t>
  </si>
  <si>
    <t>108</t>
  </si>
  <si>
    <t>SINDICATO</t>
  </si>
  <si>
    <t>SINDICATO DOS TRABALHADORES EM RESTAURANTES,LANCHONETES, BARES, B</t>
  </si>
  <si>
    <t>167790</t>
  </si>
  <si>
    <t>1093521A</t>
  </si>
  <si>
    <t>1092707A</t>
  </si>
  <si>
    <t>5853A</t>
  </si>
  <si>
    <t>5841A</t>
  </si>
  <si>
    <t>PAPELARIA</t>
  </si>
  <si>
    <t>PAULO HENRIQUE EDUARDO EIRELI ME</t>
  </si>
  <si>
    <t>2458A</t>
  </si>
  <si>
    <t>60298A</t>
  </si>
  <si>
    <t>19583A</t>
  </si>
  <si>
    <t>MONITORAMENTO ALARME</t>
  </si>
  <si>
    <t xml:space="preserve">DOMINUS SEGURANÇA ELETRONICA </t>
  </si>
  <si>
    <t>289A</t>
  </si>
  <si>
    <t>22090A</t>
  </si>
  <si>
    <t>LUIZ HERMINIO BOTACIN</t>
  </si>
  <si>
    <t>15152A</t>
  </si>
  <si>
    <t>MANUTENÇÃO PREDIAL</t>
  </si>
  <si>
    <t>JANDER TADEU RAPHAEL LEITE</t>
  </si>
  <si>
    <t>110A</t>
  </si>
  <si>
    <t>30</t>
  </si>
  <si>
    <t>JOSE SANTOS DE AZEVEDO</t>
  </si>
  <si>
    <t>CASADORA UTILIDADES LTDA</t>
  </si>
  <si>
    <t>DESCARTAVEIS</t>
  </si>
  <si>
    <t>ND</t>
  </si>
  <si>
    <t>TAR DOC/TED</t>
  </si>
  <si>
    <t>TARIFA</t>
  </si>
  <si>
    <t>SODEXO (CARTAO ALIMENTAÇÃO)</t>
  </si>
  <si>
    <t>SODEXO PASS DO BRASIL SERVICOS E COMERCIO S.A.</t>
  </si>
  <si>
    <t>856160</t>
  </si>
  <si>
    <t>2074218A</t>
  </si>
  <si>
    <t>13A</t>
  </si>
  <si>
    <t>1842A</t>
  </si>
  <si>
    <t>1095443A</t>
  </si>
  <si>
    <t>SERVIÇOS MEDICINA OCUPACIONAL</t>
  </si>
  <si>
    <t>SANE SERVIÇOS DE MEDICINA LTDA</t>
  </si>
  <si>
    <t>295A</t>
  </si>
  <si>
    <t>294A</t>
  </si>
  <si>
    <t>LEITE</t>
  </si>
  <si>
    <t>USINA IPE CAMPOS LTDA.</t>
  </si>
  <si>
    <t>65232A</t>
  </si>
  <si>
    <t>71002A</t>
  </si>
  <si>
    <t>LANDI COMERCIO DE MATERIAIS DE CONSTRUCAO LTDA EPP</t>
  </si>
  <si>
    <t>11440</t>
  </si>
  <si>
    <t>DUFRANGO COMERCIO DE PRODUTOS ALIMENTICIOS LTDA</t>
  </si>
  <si>
    <t>350100A</t>
  </si>
  <si>
    <t>101280B</t>
  </si>
  <si>
    <t>101525A</t>
  </si>
  <si>
    <t>101550A</t>
  </si>
  <si>
    <t>SENDAS DISTRIBUIDORA S/A LJ24</t>
  </si>
  <si>
    <t>72384A</t>
  </si>
  <si>
    <t>3574A</t>
  </si>
  <si>
    <t>22231A</t>
  </si>
  <si>
    <t>60391</t>
  </si>
  <si>
    <t>PADARIA ESTRELA DE OURO LTDA. ME</t>
  </si>
  <si>
    <t>2687A</t>
  </si>
  <si>
    <t>274033A</t>
  </si>
  <si>
    <t>2076126A</t>
  </si>
  <si>
    <t>22090B</t>
  </si>
  <si>
    <t>10079A</t>
  </si>
  <si>
    <t>5873A</t>
  </si>
  <si>
    <t>JÚLIO CÉSAR FERREIRA DE MELO</t>
  </si>
  <si>
    <t>11A</t>
  </si>
  <si>
    <t>22325A</t>
  </si>
  <si>
    <t>MARCIA TEREZINHA CASAGRANDE DA COSTA ME</t>
  </si>
  <si>
    <t>42A</t>
  </si>
  <si>
    <t>RAPIDOSP TRANSPORTES E SERVICOS LTDA.</t>
  </si>
  <si>
    <t>13º SALARIO</t>
  </si>
  <si>
    <t>ANDREZA CRISTINA ROCHA</t>
  </si>
  <si>
    <t>MARIA DO CARMO BENTO</t>
  </si>
  <si>
    <t>ADIANTAMENTO SALARIAL</t>
  </si>
  <si>
    <t>ÁGUA MINERAL</t>
  </si>
  <si>
    <t>MAYKOL CANTIERO 42228408824</t>
  </si>
  <si>
    <t>99A</t>
  </si>
  <si>
    <t>19606A</t>
  </si>
  <si>
    <t>2078130A</t>
  </si>
  <si>
    <t>GUIA DARF</t>
  </si>
  <si>
    <t>INSS</t>
  </si>
  <si>
    <t>FABIO DE GODOY LIMA</t>
  </si>
  <si>
    <t>840A</t>
  </si>
  <si>
    <t>TAXAS E LICENCAS</t>
  </si>
  <si>
    <t>MUNICIPIO DE RIO CLARO</t>
  </si>
  <si>
    <t>TAR PAG SAL.</t>
  </si>
  <si>
    <t>350934A</t>
  </si>
  <si>
    <t>60588A</t>
  </si>
  <si>
    <t>60567A</t>
  </si>
  <si>
    <t>54120A</t>
  </si>
  <si>
    <t>101525B</t>
  </si>
  <si>
    <t>101752A</t>
  </si>
  <si>
    <t>22231B</t>
  </si>
  <si>
    <t>17A</t>
  </si>
  <si>
    <t>1096953A</t>
  </si>
  <si>
    <t>274700A</t>
  </si>
  <si>
    <t>HYCOMTECH COM DE MAQUINA E PEÇAS</t>
  </si>
  <si>
    <t>2589A</t>
  </si>
  <si>
    <t>2588A</t>
  </si>
  <si>
    <t>19634A</t>
  </si>
  <si>
    <t>ANTONELLO E SARTI LTDA - ME</t>
  </si>
  <si>
    <t>184A</t>
  </si>
  <si>
    <t>72846A</t>
  </si>
  <si>
    <t>ENERGIA</t>
  </si>
  <si>
    <t>ELEKTRO</t>
  </si>
  <si>
    <t>DORIVAL CONTATTO &amp; CIA LTDA</t>
  </si>
  <si>
    <t>77164A</t>
  </si>
  <si>
    <t>EPI</t>
  </si>
  <si>
    <t>60665A</t>
  </si>
  <si>
    <t>5916A</t>
  </si>
  <si>
    <t>101729A</t>
  </si>
  <si>
    <t>2082606A</t>
  </si>
  <si>
    <t>2085653A</t>
  </si>
  <si>
    <t>22325B</t>
  </si>
  <si>
    <t>SBGC INDUSTRIA ALIMENTICIA</t>
  </si>
  <si>
    <t>421A</t>
  </si>
  <si>
    <t>22A</t>
  </si>
  <si>
    <t>101935A</t>
  </si>
  <si>
    <t>60982A</t>
  </si>
  <si>
    <t>TECIDOS E ARMARINHOS MIGUEL BARTOLOMEU S/A</t>
  </si>
  <si>
    <t>1548371A</t>
  </si>
  <si>
    <t>RC PONTO</t>
  </si>
  <si>
    <t>RC PONTO RELOGIOS LTDA</t>
  </si>
  <si>
    <t>19665A</t>
  </si>
  <si>
    <t>5942A</t>
  </si>
  <si>
    <t>UTENSILIOS PARA COZINHA</t>
  </si>
  <si>
    <t>CND 27 COMERCIO DE UTILIDADES LTDA</t>
  </si>
  <si>
    <t>10610A</t>
  </si>
  <si>
    <t>2089474A</t>
  </si>
  <si>
    <t>2089473A</t>
  </si>
  <si>
    <t>PAPYRUS PAPELARIA DE RIO CLARO LTDA</t>
  </si>
  <si>
    <t>50062A</t>
  </si>
  <si>
    <t>HONORÁRIO ADVOCATÍCIOS</t>
  </si>
  <si>
    <t>1551A</t>
  </si>
  <si>
    <t>71352A</t>
  </si>
  <si>
    <t>1099492A</t>
  </si>
  <si>
    <t>PEÇAS PARA REPOSIÇÃO</t>
  </si>
  <si>
    <t>FABIANO &amp; FABIO MAT CONSTR LTDA ME</t>
  </si>
  <si>
    <t>14783A</t>
  </si>
  <si>
    <t>19A</t>
  </si>
  <si>
    <t>275530A</t>
  </si>
  <si>
    <t>2086742A</t>
  </si>
  <si>
    <t>14984</t>
  </si>
  <si>
    <t>22650A</t>
  </si>
  <si>
    <t>275254A</t>
  </si>
  <si>
    <t>BENEFICIO</t>
  </si>
  <si>
    <t>CELSO PRUDENCIO BARBOSA - ME</t>
  </si>
  <si>
    <t>1326A</t>
  </si>
  <si>
    <t>rodizios</t>
  </si>
  <si>
    <t>IMOBILIARIA</t>
  </si>
  <si>
    <t xml:space="preserve">SILAS MOREIRA DOS SANTOS </t>
  </si>
  <si>
    <t>MANUTENÇÃO EXTINTOR</t>
  </si>
  <si>
    <t>MARIA SILVIA F.CAMPAGNA AÇOUGUE LTDA</t>
  </si>
  <si>
    <t>MANUT.IMPRESSORA</t>
  </si>
  <si>
    <t>RETENTORES E ROLAMENTOS</t>
  </si>
  <si>
    <t>MANUTENÇÃO BALANÇAS</t>
  </si>
  <si>
    <t>DESCARTAVEL</t>
  </si>
  <si>
    <t>ESP</t>
  </si>
  <si>
    <t>RODIZIOS</t>
  </si>
  <si>
    <t>Outros serviços de terceiro</t>
  </si>
  <si>
    <t>MANUTENÇÃO BALANÇAS (valor devolvido dia 18/12)</t>
  </si>
  <si>
    <t>ref. Dev 18/12</t>
  </si>
  <si>
    <t>ref. Dev 03/12</t>
  </si>
  <si>
    <t>DEMONSTRATIVO DE PAGAMENTOS POR GRUPO DE DESPESAS - MÊS DEZEMBRO/2020</t>
  </si>
  <si>
    <t>Mês: DEZEMBRO/2020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</si>
</sst>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/m/yyyy"/>
    <numFmt numFmtId="165" formatCode="[$R$-416]\ #,##0.00\ ;\-[$R$-416]\ #,##0.00\ ;[$R$-416]&quot; -&quot;00\ ;@\ "/>
    <numFmt numFmtId="166" formatCode="&quot; R$ &quot;* #,##0.00\ ;&quot;-R$ &quot;* #,##0.00\ ;&quot; R$ &quot;* \-#\ ;@\ "/>
    <numFmt numFmtId="167" formatCode="_(* #,##0.00_);_(* \(#,##0.00\);_(* &quot;-&quot;??_);_(@_)"/>
    <numFmt numFmtId="168" formatCode="&quot;R$&quot;\ #,##0.00"/>
    <numFmt numFmtId="169" formatCode="[$-416]General"/>
    <numFmt numFmtId="170" formatCode="#,##0.00_);\(#,##0.00\)"/>
  </numFmts>
  <fonts count="66" x14ac:knownFonts="1"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ourier New"/>
      <family val="3"/>
    </font>
    <font>
      <sz val="12"/>
      <color indexed="8"/>
      <name val="Calibri"/>
      <family val="2"/>
      <charset val="1"/>
    </font>
    <font>
      <sz val="10"/>
      <name val="Arial"/>
      <family val="2"/>
      <charset val="1"/>
    </font>
    <font>
      <u/>
      <sz val="11"/>
      <color indexed="12"/>
      <name val="Calibri"/>
      <family val="2"/>
      <charset val="1"/>
    </font>
    <font>
      <sz val="11"/>
      <color indexed="8"/>
      <name val="Calibri"/>
      <family val="2"/>
    </font>
    <font>
      <sz val="10"/>
      <name val="Arial"/>
      <family val="2"/>
    </font>
    <font>
      <sz val="12"/>
      <color indexed="8"/>
      <name val="Verdana"/>
      <family val="2"/>
    </font>
    <font>
      <sz val="11"/>
      <color rgb="FF9C65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1"/>
      <color theme="1"/>
      <name val="Verdana"/>
      <family val="2"/>
    </font>
    <font>
      <b/>
      <sz val="16"/>
      <color theme="1"/>
      <name val="Verdana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indexed="8"/>
      <name val="Calibri"/>
      <family val="2"/>
      <charset val="1"/>
    </font>
    <font>
      <sz val="11"/>
      <color rgb="FF000000"/>
      <name val="Calibri"/>
      <family val="2"/>
    </font>
    <font>
      <b/>
      <sz val="14"/>
      <color rgb="FF000000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"/>
    </font>
    <font>
      <sz val="8"/>
      <name val="Calibri"/>
      <family val="2"/>
      <charset val="1"/>
    </font>
    <font>
      <sz val="11"/>
      <color theme="1"/>
      <name val="Verdana"/>
      <family val="2"/>
    </font>
    <font>
      <sz val="14"/>
      <color indexed="8"/>
      <name val="Verdana"/>
      <family val="2"/>
    </font>
    <font>
      <b/>
      <sz val="14"/>
      <name val="Verdana"/>
      <family val="2"/>
    </font>
    <font>
      <b/>
      <sz val="14"/>
      <color theme="1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u/>
      <sz val="14"/>
      <color indexed="12"/>
      <name val="Arial"/>
      <family val="2"/>
    </font>
    <font>
      <b/>
      <sz val="14"/>
      <color indexed="8"/>
      <name val="Verdana"/>
      <family val="2"/>
    </font>
    <font>
      <u/>
      <sz val="14"/>
      <color indexed="12"/>
      <name val="Verdana"/>
      <family val="2"/>
    </font>
    <font>
      <b/>
      <sz val="14"/>
      <color rgb="FFFF0000"/>
      <name val="Verdana"/>
      <family val="2"/>
    </font>
    <font>
      <sz val="14"/>
      <color rgb="FFFF0000"/>
      <name val="Verdana"/>
      <family val="2"/>
    </font>
    <font>
      <sz val="14"/>
      <color indexed="8"/>
      <name val="Calibri"/>
      <family val="2"/>
      <scheme val="minor"/>
    </font>
    <font>
      <b/>
      <sz val="11"/>
      <color rgb="FFFF0000"/>
      <name val="Calibri"/>
      <family val="2"/>
    </font>
    <font>
      <sz val="11"/>
      <name val="Calibri"/>
      <family val="2"/>
      <charset val="1"/>
    </font>
    <font>
      <sz val="11"/>
      <color theme="1"/>
      <name val="Calibri"/>
      <family val="2"/>
      <charset val="1"/>
    </font>
    <font>
      <b/>
      <sz val="11"/>
      <color indexed="8"/>
      <name val="Verdana"/>
      <family val="2"/>
    </font>
    <font>
      <sz val="14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</font>
    <font>
      <b/>
      <sz val="11"/>
      <color rgb="FF7030A0"/>
      <name val="Calibri"/>
      <family val="2"/>
    </font>
    <font>
      <b/>
      <sz val="13"/>
      <color indexed="8"/>
      <name val="Verdana"/>
      <family val="2"/>
    </font>
    <font>
      <sz val="14"/>
      <name val="Verdana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4"/>
      <color theme="1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name val="Arial"/>
      <family val="2"/>
    </font>
    <font>
      <sz val="1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</fills>
  <borders count="7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2" fillId="0" borderId="0"/>
    <xf numFmtId="0" fontId="13" fillId="0" borderId="0" applyBorder="0" applyProtection="0"/>
    <xf numFmtId="165" fontId="14" fillId="0" borderId="0" applyFill="0" applyBorder="0" applyAlignment="0" applyProtection="0"/>
    <xf numFmtId="0" fontId="17" fillId="2" borderId="0" applyNumberFormat="0" applyBorder="0" applyAlignment="0" applyProtection="0"/>
    <xf numFmtId="0" fontId="10" fillId="0" borderId="0" applyNumberFormat="0" applyFill="0" applyBorder="0" applyAlignment="0" applyProtection="0"/>
    <xf numFmtId="0" fontId="15" fillId="0" borderId="0"/>
    <xf numFmtId="0" fontId="15" fillId="0" borderId="0"/>
    <xf numFmtId="0" fontId="15" fillId="0" borderId="0"/>
    <xf numFmtId="9" fontId="9" fillId="0" borderId="0" applyFill="0" applyBorder="0" applyAlignment="0" applyProtection="0"/>
    <xf numFmtId="167" fontId="15" fillId="0" borderId="0" applyFont="0" applyFill="0" applyBorder="0" applyAlignment="0" applyProtection="0"/>
    <xf numFmtId="165" fontId="26" fillId="0" borderId="0"/>
    <xf numFmtId="0" fontId="8" fillId="0" borderId="0"/>
  </cellStyleXfs>
  <cellXfs count="520">
    <xf numFmtId="0" fontId="0" fillId="0" borderId="0" xfId="0"/>
    <xf numFmtId="0" fontId="11" fillId="0" borderId="0" xfId="0" applyFont="1"/>
    <xf numFmtId="4" fontId="0" fillId="0" borderId="0" xfId="0" applyNumberFormat="1"/>
    <xf numFmtId="10" fontId="0" fillId="0" borderId="0" xfId="0" applyNumberFormat="1"/>
    <xf numFmtId="14" fontId="0" fillId="0" borderId="0" xfId="0" applyNumberFormat="1" applyAlignment="1">
      <alignment horizontal="center"/>
    </xf>
    <xf numFmtId="10" fontId="25" fillId="0" borderId="0" xfId="0" applyNumberFormat="1" applyFont="1"/>
    <xf numFmtId="0" fontId="22" fillId="3" borderId="0" xfId="0" applyFont="1" applyFill="1" applyBorder="1" applyAlignment="1">
      <alignment vertical="center"/>
    </xf>
    <xf numFmtId="0" fontId="22" fillId="3" borderId="3" xfId="0" applyFont="1" applyFill="1" applyBorder="1" applyAlignment="1">
      <alignment vertical="center"/>
    </xf>
    <xf numFmtId="0" fontId="20" fillId="3" borderId="22" xfId="5" applyFont="1" applyFill="1" applyBorder="1" applyAlignment="1"/>
    <xf numFmtId="0" fontId="20" fillId="3" borderId="14" xfId="5" applyFont="1" applyFill="1" applyBorder="1" applyAlignment="1"/>
    <xf numFmtId="4" fontId="20" fillId="3" borderId="14" xfId="5" applyNumberFormat="1" applyFont="1" applyFill="1" applyBorder="1" applyAlignment="1"/>
    <xf numFmtId="14" fontId="20" fillId="3" borderId="14" xfId="5" applyNumberFormat="1" applyFont="1" applyFill="1" applyBorder="1" applyAlignment="1">
      <alignment horizontal="center"/>
    </xf>
    <xf numFmtId="10" fontId="19" fillId="3" borderId="14" xfId="5" applyNumberFormat="1" applyFont="1" applyFill="1" applyBorder="1" applyAlignment="1"/>
    <xf numFmtId="10" fontId="22" fillId="3" borderId="17" xfId="0" applyNumberFormat="1" applyFont="1" applyFill="1" applyBorder="1" applyAlignment="1">
      <alignment horizontal="center" vertical="center"/>
    </xf>
    <xf numFmtId="0" fontId="21" fillId="3" borderId="7" xfId="5" applyFont="1" applyFill="1" applyBorder="1" applyAlignment="1"/>
    <xf numFmtId="0" fontId="21" fillId="3" borderId="38" xfId="5" applyFont="1" applyFill="1" applyBorder="1" applyAlignment="1"/>
    <xf numFmtId="0" fontId="21" fillId="3" borderId="41" xfId="5" applyFont="1" applyFill="1" applyBorder="1" applyAlignment="1"/>
    <xf numFmtId="168" fontId="0" fillId="0" borderId="0" xfId="0" applyNumberFormat="1"/>
    <xf numFmtId="2" fontId="29" fillId="3" borderId="10" xfId="4" applyNumberFormat="1" applyFont="1" applyFill="1" applyBorder="1"/>
    <xf numFmtId="168" fontId="28" fillId="3" borderId="5" xfId="0" applyNumberFormat="1" applyFont="1" applyFill="1" applyBorder="1" applyAlignment="1">
      <alignment horizontal="right"/>
    </xf>
    <xf numFmtId="0" fontId="0" fillId="3" borderId="0" xfId="0" applyFill="1"/>
    <xf numFmtId="0" fontId="19" fillId="3" borderId="28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 wrapText="1"/>
    </xf>
    <xf numFmtId="165" fontId="19" fillId="3" borderId="9" xfId="3" applyFont="1" applyFill="1" applyBorder="1" applyAlignment="1">
      <alignment horizontal="center" vertical="center" wrapText="1"/>
    </xf>
    <xf numFmtId="0" fontId="19" fillId="3" borderId="30" xfId="0" applyFont="1" applyFill="1" applyBorder="1" applyAlignment="1">
      <alignment horizontal="center" vertical="center" wrapText="1"/>
    </xf>
    <xf numFmtId="0" fontId="23" fillId="3" borderId="55" xfId="0" applyFont="1" applyFill="1" applyBorder="1"/>
    <xf numFmtId="168" fontId="28" fillId="3" borderId="5" xfId="0" applyNumberFormat="1" applyFont="1" applyFill="1" applyBorder="1"/>
    <xf numFmtId="0" fontId="0" fillId="0" borderId="5" xfId="0" applyBorder="1"/>
    <xf numFmtId="4" fontId="0" fillId="3" borderId="0" xfId="0" applyNumberFormat="1" applyFill="1"/>
    <xf numFmtId="14" fontId="0" fillId="3" borderId="0" xfId="0" applyNumberFormat="1" applyFill="1" applyAlignment="1">
      <alignment horizontal="center"/>
    </xf>
    <xf numFmtId="0" fontId="33" fillId="0" borderId="0" xfId="0" applyFont="1"/>
    <xf numFmtId="4" fontId="33" fillId="0" borderId="0" xfId="0" applyNumberFormat="1" applyFont="1" applyAlignment="1">
      <alignment horizontal="right"/>
    </xf>
    <xf numFmtId="4" fontId="40" fillId="3" borderId="0" xfId="2" applyNumberFormat="1" applyFont="1" applyFill="1" applyBorder="1" applyAlignment="1" applyProtection="1">
      <alignment horizontal="right"/>
    </xf>
    <xf numFmtId="166" fontId="33" fillId="3" borderId="3" xfId="3" applyNumberFormat="1" applyFont="1" applyFill="1" applyBorder="1" applyAlignment="1" applyProtection="1"/>
    <xf numFmtId="166" fontId="33" fillId="3" borderId="21" xfId="3" applyNumberFormat="1" applyFont="1" applyFill="1" applyBorder="1" applyAlignment="1" applyProtection="1">
      <alignment horizontal="center"/>
    </xf>
    <xf numFmtId="166" fontId="33" fillId="3" borderId="21" xfId="3" applyNumberFormat="1" applyFont="1" applyFill="1" applyBorder="1" applyAlignment="1" applyProtection="1">
      <alignment horizontal="left"/>
    </xf>
    <xf numFmtId="166" fontId="33" fillId="3" borderId="20" xfId="3" applyNumberFormat="1" applyFont="1" applyFill="1" applyBorder="1" applyAlignment="1" applyProtection="1">
      <alignment horizontal="left"/>
    </xf>
    <xf numFmtId="166" fontId="33" fillId="3" borderId="1" xfId="3" applyNumberFormat="1" applyFont="1" applyFill="1" applyBorder="1" applyAlignment="1" applyProtection="1">
      <alignment horizontal="left"/>
    </xf>
    <xf numFmtId="166" fontId="33" fillId="4" borderId="56" xfId="3" applyNumberFormat="1" applyFont="1" applyFill="1" applyBorder="1" applyAlignment="1" applyProtection="1">
      <alignment horizontal="left"/>
    </xf>
    <xf numFmtId="0" fontId="33" fillId="0" borderId="0" xfId="0" applyFont="1" applyBorder="1"/>
    <xf numFmtId="0" fontId="33" fillId="3" borderId="0" xfId="0" applyFont="1" applyFill="1"/>
    <xf numFmtId="0" fontId="33" fillId="3" borderId="0" xfId="0" applyFont="1" applyFill="1" applyBorder="1"/>
    <xf numFmtId="0" fontId="33" fillId="0" borderId="0" xfId="0" applyFont="1" applyAlignment="1">
      <alignment horizontal="center"/>
    </xf>
    <xf numFmtId="3" fontId="33" fillId="0" borderId="0" xfId="0" applyNumberFormat="1" applyFont="1" applyAlignment="1">
      <alignment horizontal="center"/>
    </xf>
    <xf numFmtId="14" fontId="33" fillId="0" borderId="0" xfId="0" applyNumberFormat="1" applyFont="1" applyAlignment="1">
      <alignment horizontal="center"/>
    </xf>
    <xf numFmtId="14" fontId="33" fillId="0" borderId="0" xfId="0" applyNumberFormat="1" applyFont="1"/>
    <xf numFmtId="4" fontId="33" fillId="3" borderId="0" xfId="3" applyNumberFormat="1" applyFont="1" applyFill="1" applyBorder="1" applyAlignment="1" applyProtection="1">
      <alignment horizontal="right"/>
    </xf>
    <xf numFmtId="166" fontId="33" fillId="3" borderId="0" xfId="3" applyNumberFormat="1" applyFont="1" applyFill="1" applyBorder="1" applyAlignment="1" applyProtection="1"/>
    <xf numFmtId="168" fontId="30" fillId="0" borderId="0" xfId="0" applyNumberFormat="1" applyFont="1"/>
    <xf numFmtId="168" fontId="44" fillId="0" borderId="0" xfId="0" applyNumberFormat="1" applyFont="1"/>
    <xf numFmtId="0" fontId="19" fillId="3" borderId="11" xfId="0" applyFont="1" applyFill="1" applyBorder="1" applyAlignment="1">
      <alignment horizontal="center" vertical="center" wrapText="1"/>
    </xf>
    <xf numFmtId="0" fontId="19" fillId="3" borderId="54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10" fontId="23" fillId="0" borderId="0" xfId="9" applyNumberFormat="1" applyFont="1" applyBorder="1" applyAlignment="1">
      <alignment horizontal="center" vertical="center"/>
    </xf>
    <xf numFmtId="168" fontId="45" fillId="0" borderId="0" xfId="0" applyNumberFormat="1" applyFont="1"/>
    <xf numFmtId="49" fontId="28" fillId="3" borderId="5" xfId="0" applyNumberFormat="1" applyFont="1" applyFill="1" applyBorder="1" applyAlignment="1">
      <alignment horizontal="left"/>
    </xf>
    <xf numFmtId="0" fontId="28" fillId="3" borderId="0" xfId="0" applyFont="1" applyFill="1"/>
    <xf numFmtId="0" fontId="30" fillId="0" borderId="0" xfId="0" applyFont="1"/>
    <xf numFmtId="168" fontId="46" fillId="0" borderId="0" xfId="0" applyNumberFormat="1" applyFont="1"/>
    <xf numFmtId="49" fontId="28" fillId="3" borderId="10" xfId="0" applyNumberFormat="1" applyFont="1" applyFill="1" applyBorder="1"/>
    <xf numFmtId="0" fontId="0" fillId="0" borderId="10" xfId="0" applyBorder="1"/>
    <xf numFmtId="4" fontId="33" fillId="3" borderId="59" xfId="0" applyNumberFormat="1" applyFont="1" applyFill="1" applyBorder="1" applyAlignment="1">
      <alignment horizontal="right"/>
    </xf>
    <xf numFmtId="4" fontId="33" fillId="3" borderId="60" xfId="0" applyNumberFormat="1" applyFont="1" applyFill="1" applyBorder="1" applyAlignment="1">
      <alignment horizontal="right"/>
    </xf>
    <xf numFmtId="168" fontId="33" fillId="3" borderId="58" xfId="0" applyNumberFormat="1" applyFont="1" applyFill="1" applyBorder="1" applyAlignment="1">
      <alignment horizontal="right"/>
    </xf>
    <xf numFmtId="16" fontId="0" fillId="0" borderId="0" xfId="0" applyNumberFormat="1"/>
    <xf numFmtId="168" fontId="49" fillId="0" borderId="0" xfId="0" applyNumberFormat="1" applyFont="1"/>
    <xf numFmtId="168" fontId="50" fillId="0" borderId="0" xfId="0" applyNumberFormat="1" applyFont="1"/>
    <xf numFmtId="0" fontId="49" fillId="0" borderId="0" xfId="0" applyFont="1"/>
    <xf numFmtId="2" fontId="7" fillId="3" borderId="9" xfId="0" applyNumberFormat="1" applyFont="1" applyFill="1" applyBorder="1" applyAlignment="1">
      <alignment horizontal="center"/>
    </xf>
    <xf numFmtId="2" fontId="7" fillId="3" borderId="9" xfId="0" applyNumberFormat="1" applyFont="1" applyFill="1" applyBorder="1" applyAlignment="1">
      <alignment horizontal="left"/>
    </xf>
    <xf numFmtId="168" fontId="7" fillId="3" borderId="9" xfId="3" applyNumberFormat="1" applyFont="1" applyFill="1" applyBorder="1"/>
    <xf numFmtId="4" fontId="7" fillId="3" borderId="30" xfId="0" applyNumberFormat="1" applyFont="1" applyFill="1" applyBorder="1"/>
    <xf numFmtId="2" fontId="7" fillId="3" borderId="5" xfId="0" applyNumberFormat="1" applyFont="1" applyFill="1" applyBorder="1" applyAlignment="1">
      <alignment horizontal="center"/>
    </xf>
    <xf numFmtId="2" fontId="7" fillId="3" borderId="5" xfId="0" applyNumberFormat="1" applyFont="1" applyFill="1" applyBorder="1" applyAlignment="1">
      <alignment horizontal="left"/>
    </xf>
    <xf numFmtId="2" fontId="7" fillId="3" borderId="37" xfId="0" applyNumberFormat="1" applyFont="1" applyFill="1" applyBorder="1" applyAlignment="1">
      <alignment horizontal="center"/>
    </xf>
    <xf numFmtId="2" fontId="7" fillId="3" borderId="10" xfId="0" applyNumberFormat="1" applyFont="1" applyFill="1" applyBorder="1" applyAlignment="1">
      <alignment horizontal="center"/>
    </xf>
    <xf numFmtId="168" fontId="7" fillId="3" borderId="10" xfId="3" applyNumberFormat="1" applyFont="1" applyFill="1" applyBorder="1"/>
    <xf numFmtId="2" fontId="29" fillId="3" borderId="37" xfId="4" applyNumberFormat="1" applyFont="1" applyFill="1" applyBorder="1"/>
    <xf numFmtId="168" fontId="7" fillId="3" borderId="9" xfId="3" applyNumberFormat="1" applyFont="1" applyFill="1" applyBorder="1" applyAlignment="1">
      <alignment horizontal="right"/>
    </xf>
    <xf numFmtId="1" fontId="7" fillId="3" borderId="10" xfId="0" applyNumberFormat="1" applyFont="1" applyFill="1" applyBorder="1" applyAlignment="1">
      <alignment horizontal="center"/>
    </xf>
    <xf numFmtId="168" fontId="7" fillId="3" borderId="10" xfId="3" applyNumberFormat="1" applyFont="1" applyFill="1" applyBorder="1" applyAlignment="1">
      <alignment horizontal="right"/>
    </xf>
    <xf numFmtId="49" fontId="32" fillId="3" borderId="0" xfId="0" applyNumberFormat="1" applyFont="1" applyFill="1"/>
    <xf numFmtId="49" fontId="0" fillId="3" borderId="0" xfId="0" applyNumberFormat="1" applyFill="1"/>
    <xf numFmtId="168" fontId="28" fillId="3" borderId="0" xfId="0" applyNumberFormat="1" applyFont="1" applyFill="1" applyAlignment="1">
      <alignment horizontal="right"/>
    </xf>
    <xf numFmtId="0" fontId="7" fillId="3" borderId="24" xfId="0" applyFont="1" applyFill="1" applyBorder="1" applyAlignment="1">
      <alignment horizontal="center" vertical="center" wrapText="1"/>
    </xf>
    <xf numFmtId="0" fontId="40" fillId="3" borderId="0" xfId="2" applyFont="1" applyFill="1" applyBorder="1" applyProtection="1"/>
    <xf numFmtId="0" fontId="40" fillId="3" borderId="0" xfId="2" quotePrefix="1" applyFont="1" applyFill="1" applyBorder="1" applyProtection="1"/>
    <xf numFmtId="4" fontId="40" fillId="3" borderId="3" xfId="2" applyNumberFormat="1" applyFont="1" applyFill="1" applyBorder="1" applyProtection="1"/>
    <xf numFmtId="168" fontId="33" fillId="3" borderId="0" xfId="0" applyNumberFormat="1" applyFont="1" applyFill="1" applyAlignment="1">
      <alignment horizontal="right"/>
    </xf>
    <xf numFmtId="168" fontId="33" fillId="3" borderId="0" xfId="3" applyNumberFormat="1" applyFont="1" applyFill="1" applyBorder="1" applyAlignment="1" applyProtection="1">
      <alignment horizontal="right"/>
    </xf>
    <xf numFmtId="4" fontId="33" fillId="3" borderId="0" xfId="0" applyNumberFormat="1" applyFont="1" applyFill="1" applyAlignment="1">
      <alignment horizontal="right"/>
    </xf>
    <xf numFmtId="166" fontId="54" fillId="3" borderId="1" xfId="3" applyNumberFormat="1" applyFont="1" applyFill="1" applyBorder="1" applyAlignment="1" applyProtection="1">
      <alignment horizontal="left"/>
    </xf>
    <xf numFmtId="168" fontId="0" fillId="3" borderId="5" xfId="0" applyNumberFormat="1" applyFill="1" applyBorder="1" applyAlignment="1">
      <alignment horizontal="right"/>
    </xf>
    <xf numFmtId="0" fontId="7" fillId="3" borderId="0" xfId="0" applyFont="1" applyFill="1" applyBorder="1" applyAlignment="1">
      <alignment horizontal="center" vertical="center" wrapText="1"/>
    </xf>
    <xf numFmtId="10" fontId="25" fillId="0" borderId="0" xfId="0" applyNumberFormat="1" applyFont="1" applyBorder="1" applyAlignment="1">
      <alignment horizontal="center" vertical="center"/>
    </xf>
    <xf numFmtId="0" fontId="7" fillId="3" borderId="0" xfId="0" applyFont="1" applyFill="1" applyBorder="1" applyAlignment="1">
      <alignment vertical="center" wrapText="1"/>
    </xf>
    <xf numFmtId="0" fontId="0" fillId="3" borderId="0" xfId="0" applyFill="1" applyBorder="1"/>
    <xf numFmtId="4" fontId="0" fillId="3" borderId="0" xfId="0" applyNumberFormat="1" applyFill="1" applyBorder="1"/>
    <xf numFmtId="168" fontId="54" fillId="3" borderId="58" xfId="3" applyNumberFormat="1" applyFont="1" applyFill="1" applyBorder="1" applyAlignment="1" applyProtection="1">
      <alignment horizontal="right"/>
    </xf>
    <xf numFmtId="168" fontId="0" fillId="0" borderId="5" xfId="0" applyNumberFormat="1" applyBorder="1"/>
    <xf numFmtId="4" fontId="33" fillId="3" borderId="0" xfId="0" applyNumberFormat="1" applyFont="1" applyFill="1" applyAlignment="1"/>
    <xf numFmtId="4" fontId="33" fillId="3" borderId="3" xfId="0" applyNumberFormat="1" applyFont="1" applyFill="1" applyBorder="1" applyAlignment="1"/>
    <xf numFmtId="49" fontId="56" fillId="3" borderId="0" xfId="0" applyNumberFormat="1" applyFont="1" applyFill="1" applyBorder="1" applyAlignment="1">
      <alignment horizontal="left"/>
    </xf>
    <xf numFmtId="168" fontId="56" fillId="3" borderId="0" xfId="0" applyNumberFormat="1" applyFont="1" applyFill="1" applyBorder="1" applyAlignment="1">
      <alignment horizontal="right"/>
    </xf>
    <xf numFmtId="14" fontId="56" fillId="3" borderId="0" xfId="0" applyNumberFormat="1" applyFont="1" applyFill="1" applyBorder="1" applyAlignment="1">
      <alignment horizontal="left"/>
    </xf>
    <xf numFmtId="49" fontId="48" fillId="3" borderId="0" xfId="0" applyNumberFormat="1" applyFont="1" applyFill="1" applyBorder="1" applyAlignment="1">
      <alignment horizontal="left"/>
    </xf>
    <xf numFmtId="2" fontId="56" fillId="3" borderId="0" xfId="0" applyNumberFormat="1" applyFont="1" applyFill="1" applyBorder="1" applyAlignment="1">
      <alignment horizontal="left"/>
    </xf>
    <xf numFmtId="0" fontId="55" fillId="3" borderId="0" xfId="0" applyFont="1" applyFill="1" applyBorder="1"/>
    <xf numFmtId="168" fontId="40" fillId="3" borderId="62" xfId="2" applyNumberFormat="1" applyFont="1" applyFill="1" applyBorder="1" applyAlignment="1" applyProtection="1">
      <alignment horizontal="right"/>
    </xf>
    <xf numFmtId="14" fontId="6" fillId="3" borderId="28" xfId="0" applyNumberFormat="1" applyFont="1" applyFill="1" applyBorder="1" applyAlignment="1">
      <alignment horizontal="left"/>
    </xf>
    <xf numFmtId="1" fontId="7" fillId="3" borderId="5" xfId="0" applyNumberFormat="1" applyFont="1" applyFill="1" applyBorder="1"/>
    <xf numFmtId="168" fontId="29" fillId="3" borderId="5" xfId="0" applyNumberFormat="1" applyFont="1" applyFill="1" applyBorder="1" applyAlignment="1">
      <alignment horizontal="right"/>
    </xf>
    <xf numFmtId="2" fontId="29" fillId="3" borderId="5" xfId="4" applyNumberFormat="1" applyFont="1" applyFill="1" applyBorder="1"/>
    <xf numFmtId="168" fontId="29" fillId="0" borderId="5" xfId="0" applyNumberFormat="1" applyFont="1" applyBorder="1"/>
    <xf numFmtId="1" fontId="7" fillId="3" borderId="9" xfId="0" applyNumberFormat="1" applyFont="1" applyFill="1" applyBorder="1"/>
    <xf numFmtId="168" fontId="29" fillId="3" borderId="9" xfId="0" applyNumberFormat="1" applyFont="1" applyFill="1" applyBorder="1" applyAlignment="1">
      <alignment horizontal="right"/>
    </xf>
    <xf numFmtId="168" fontId="0" fillId="0" borderId="10" xfId="0" applyNumberFormat="1" applyBorder="1"/>
    <xf numFmtId="168" fontId="29" fillId="0" borderId="10" xfId="0" applyNumberFormat="1" applyFont="1" applyBorder="1"/>
    <xf numFmtId="168" fontId="29" fillId="3" borderId="5" xfId="0" applyNumberFormat="1" applyFont="1" applyFill="1" applyBorder="1"/>
    <xf numFmtId="168" fontId="29" fillId="0" borderId="5" xfId="0" applyNumberFormat="1" applyFont="1" applyBorder="1" applyAlignment="1">
      <alignment horizontal="right"/>
    </xf>
    <xf numFmtId="168" fontId="51" fillId="0" borderId="5" xfId="0" applyNumberFormat="1" applyFont="1" applyBorder="1" applyAlignment="1">
      <alignment horizontal="right"/>
    </xf>
    <xf numFmtId="2" fontId="6" fillId="3" borderId="5" xfId="0" applyNumberFormat="1" applyFont="1" applyFill="1" applyBorder="1" applyAlignment="1">
      <alignment horizontal="left"/>
    </xf>
    <xf numFmtId="168" fontId="0" fillId="0" borderId="37" xfId="0" applyNumberFormat="1" applyBorder="1"/>
    <xf numFmtId="168" fontId="0" fillId="0" borderId="9" xfId="0" applyNumberFormat="1" applyBorder="1"/>
    <xf numFmtId="168" fontId="29" fillId="0" borderId="10" xfId="0" applyNumberFormat="1" applyFont="1" applyBorder="1" applyAlignment="1">
      <alignment horizontal="right"/>
    </xf>
    <xf numFmtId="168" fontId="28" fillId="3" borderId="10" xfId="0" applyNumberFormat="1" applyFont="1" applyFill="1" applyBorder="1" applyAlignment="1">
      <alignment horizontal="right"/>
    </xf>
    <xf numFmtId="168" fontId="29" fillId="0" borderId="9" xfId="0" applyNumberFormat="1" applyFont="1" applyBorder="1" applyAlignment="1">
      <alignment horizontal="right"/>
    </xf>
    <xf numFmtId="14" fontId="6" fillId="3" borderId="0" xfId="0" applyNumberFormat="1" applyFont="1" applyFill="1" applyBorder="1" applyAlignment="1">
      <alignment horizontal="left"/>
    </xf>
    <xf numFmtId="0" fontId="0" fillId="0" borderId="0" xfId="0" applyBorder="1"/>
    <xf numFmtId="2" fontId="7" fillId="3" borderId="0" xfId="0" applyNumberFormat="1" applyFont="1" applyFill="1" applyBorder="1" applyAlignment="1">
      <alignment horizontal="left"/>
    </xf>
    <xf numFmtId="1" fontId="7" fillId="3" borderId="0" xfId="0" applyNumberFormat="1" applyFont="1" applyFill="1" applyBorder="1"/>
    <xf numFmtId="168" fontId="0" fillId="0" borderId="0" xfId="0" applyNumberFormat="1" applyBorder="1"/>
    <xf numFmtId="168" fontId="51" fillId="0" borderId="0" xfId="0" applyNumberFormat="1" applyFont="1" applyBorder="1" applyAlignment="1">
      <alignment horizontal="right"/>
    </xf>
    <xf numFmtId="168" fontId="0" fillId="3" borderId="0" xfId="0" applyNumberFormat="1" applyFill="1" applyBorder="1" applyAlignment="1">
      <alignment horizontal="right"/>
    </xf>
    <xf numFmtId="4" fontId="7" fillId="3" borderId="0" xfId="0" applyNumberFormat="1" applyFont="1" applyFill="1" applyBorder="1"/>
    <xf numFmtId="0" fontId="0" fillId="3" borderId="0" xfId="0" applyFill="1" applyBorder="1" applyAlignment="1">
      <alignment horizontal="right"/>
    </xf>
    <xf numFmtId="2" fontId="29" fillId="3" borderId="0" xfId="4" applyNumberFormat="1" applyFont="1" applyFill="1" applyBorder="1"/>
    <xf numFmtId="168" fontId="51" fillId="3" borderId="0" xfId="0" applyNumberFormat="1" applyFont="1" applyFill="1" applyBorder="1" applyAlignment="1">
      <alignment horizontal="right"/>
    </xf>
    <xf numFmtId="168" fontId="51" fillId="0" borderId="9" xfId="0" applyNumberFormat="1" applyFont="1" applyBorder="1" applyAlignment="1">
      <alignment horizontal="right"/>
    </xf>
    <xf numFmtId="168" fontId="51" fillId="0" borderId="10" xfId="0" applyNumberFormat="1" applyFont="1" applyBorder="1" applyAlignment="1">
      <alignment horizontal="right"/>
    </xf>
    <xf numFmtId="168" fontId="58" fillId="0" borderId="0" xfId="0" applyNumberFormat="1" applyFont="1"/>
    <xf numFmtId="168" fontId="29" fillId="0" borderId="0" xfId="0" applyNumberFormat="1" applyFont="1"/>
    <xf numFmtId="14" fontId="56" fillId="3" borderId="5" xfId="0" applyNumberFormat="1" applyFont="1" applyFill="1" applyBorder="1" applyAlignment="1">
      <alignment horizontal="center"/>
    </xf>
    <xf numFmtId="49" fontId="56" fillId="3" borderId="5" xfId="0" applyNumberFormat="1" applyFont="1" applyFill="1" applyBorder="1"/>
    <xf numFmtId="168" fontId="56" fillId="3" borderId="5" xfId="0" applyNumberFormat="1" applyFont="1" applyFill="1" applyBorder="1"/>
    <xf numFmtId="49" fontId="56" fillId="3" borderId="0" xfId="0" applyNumberFormat="1" applyFont="1" applyFill="1" applyBorder="1"/>
    <xf numFmtId="14" fontId="56" fillId="3" borderId="0" xfId="0" applyNumberFormat="1" applyFont="1" applyFill="1" applyBorder="1" applyAlignment="1">
      <alignment horizontal="center"/>
    </xf>
    <xf numFmtId="0" fontId="56" fillId="3" borderId="0" xfId="0" applyFont="1" applyFill="1" applyBorder="1"/>
    <xf numFmtId="14" fontId="0" fillId="3" borderId="0" xfId="0" applyNumberFormat="1" applyFill="1" applyBorder="1" applyAlignment="1">
      <alignment horizontal="center"/>
    </xf>
    <xf numFmtId="1" fontId="56" fillId="3" borderId="0" xfId="0" applyNumberFormat="1" applyFont="1" applyFill="1" applyBorder="1"/>
    <xf numFmtId="0" fontId="55" fillId="3" borderId="0" xfId="0" applyFont="1" applyFill="1" applyBorder="1" applyAlignment="1">
      <alignment horizontal="right"/>
    </xf>
    <xf numFmtId="49" fontId="28" fillId="3" borderId="0" xfId="0" applyNumberFormat="1" applyFont="1" applyFill="1" applyBorder="1"/>
    <xf numFmtId="10" fontId="25" fillId="0" borderId="0" xfId="0" applyNumberFormat="1" applyFont="1" applyBorder="1"/>
    <xf numFmtId="10" fontId="0" fillId="0" borderId="0" xfId="0" applyNumberFormat="1" applyBorder="1"/>
    <xf numFmtId="49" fontId="56" fillId="3" borderId="39" xfId="0" applyNumberFormat="1" applyFont="1" applyFill="1" applyBorder="1"/>
    <xf numFmtId="49" fontId="56" fillId="3" borderId="7" xfId="0" applyNumberFormat="1" applyFont="1" applyFill="1" applyBorder="1"/>
    <xf numFmtId="0" fontId="11" fillId="0" borderId="0" xfId="0" applyFont="1" applyBorder="1"/>
    <xf numFmtId="0" fontId="28" fillId="3" borderId="0" xfId="0" applyFont="1" applyFill="1" applyBorder="1"/>
    <xf numFmtId="168" fontId="28" fillId="3" borderId="0" xfId="0" applyNumberFormat="1" applyFont="1" applyFill="1" applyBorder="1"/>
    <xf numFmtId="168" fontId="29" fillId="3" borderId="0" xfId="0" applyNumberFormat="1" applyFont="1" applyFill="1" applyBorder="1" applyAlignment="1">
      <alignment horizontal="right"/>
    </xf>
    <xf numFmtId="168" fontId="32" fillId="3" borderId="0" xfId="0" applyNumberFormat="1" applyFont="1" applyFill="1" applyBorder="1"/>
    <xf numFmtId="168" fontId="29" fillId="3" borderId="0" xfId="0" applyNumberFormat="1" applyFont="1" applyFill="1" applyBorder="1"/>
    <xf numFmtId="0" fontId="52" fillId="0" borderId="5" xfId="0" applyFont="1" applyBorder="1"/>
    <xf numFmtId="168" fontId="55" fillId="3" borderId="0" xfId="0" applyNumberFormat="1" applyFont="1" applyFill="1"/>
    <xf numFmtId="0" fontId="29" fillId="3" borderId="0" xfId="0" applyFont="1" applyFill="1" applyBorder="1"/>
    <xf numFmtId="168" fontId="51" fillId="0" borderId="37" xfId="0" applyNumberFormat="1" applyFont="1" applyBorder="1" applyAlignment="1">
      <alignment horizontal="right"/>
    </xf>
    <xf numFmtId="168" fontId="24" fillId="3" borderId="19" xfId="0" applyNumberFormat="1" applyFont="1" applyFill="1" applyBorder="1" applyAlignment="1">
      <alignment horizontal="right"/>
    </xf>
    <xf numFmtId="168" fontId="24" fillId="3" borderId="19" xfId="0" applyNumberFormat="1" applyFont="1" applyFill="1" applyBorder="1" applyAlignment="1">
      <alignment horizontal="center" vertical="center"/>
    </xf>
    <xf numFmtId="168" fontId="24" fillId="3" borderId="19" xfId="0" applyNumberFormat="1" applyFont="1" applyFill="1" applyBorder="1"/>
    <xf numFmtId="4" fontId="57" fillId="3" borderId="19" xfId="0" applyNumberFormat="1" applyFont="1" applyFill="1" applyBorder="1"/>
    <xf numFmtId="168" fontId="57" fillId="3" borderId="19" xfId="0" applyNumberFormat="1" applyFont="1" applyFill="1" applyBorder="1"/>
    <xf numFmtId="0" fontId="16" fillId="3" borderId="2" xfId="0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0" fontId="16" fillId="3" borderId="3" xfId="0" applyFont="1" applyFill="1" applyBorder="1" applyAlignment="1">
      <alignment vertical="center"/>
    </xf>
    <xf numFmtId="14" fontId="56" fillId="3" borderId="5" xfId="0" applyNumberFormat="1" applyFont="1" applyFill="1" applyBorder="1"/>
    <xf numFmtId="10" fontId="23" fillId="3" borderId="0" xfId="9" applyNumberFormat="1" applyFont="1" applyFill="1" applyBorder="1" applyAlignment="1">
      <alignment vertical="center"/>
    </xf>
    <xf numFmtId="0" fontId="11" fillId="3" borderId="0" xfId="0" applyFont="1" applyFill="1"/>
    <xf numFmtId="10" fontId="25" fillId="3" borderId="0" xfId="0" applyNumberFormat="1" applyFont="1" applyFill="1"/>
    <xf numFmtId="10" fontId="18" fillId="3" borderId="0" xfId="0" applyNumberFormat="1" applyFont="1" applyFill="1" applyBorder="1" applyAlignment="1">
      <alignment vertical="center"/>
    </xf>
    <xf numFmtId="10" fontId="0" fillId="3" borderId="0" xfId="0" applyNumberFormat="1" applyFill="1"/>
    <xf numFmtId="10" fontId="25" fillId="3" borderId="0" xfId="0" applyNumberFormat="1" applyFont="1" applyFill="1" applyBorder="1" applyAlignment="1">
      <alignment vertical="center"/>
    </xf>
    <xf numFmtId="10" fontId="25" fillId="3" borderId="26" xfId="0" applyNumberFormat="1" applyFont="1" applyFill="1" applyBorder="1" applyAlignment="1">
      <alignment horizontal="center"/>
    </xf>
    <xf numFmtId="10" fontId="18" fillId="3" borderId="26" xfId="0" applyNumberFormat="1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vertical="center"/>
    </xf>
    <xf numFmtId="0" fontId="33" fillId="3" borderId="0" xfId="0" applyFont="1" applyFill="1" applyBorder="1" applyAlignment="1">
      <alignment vertical="center"/>
    </xf>
    <xf numFmtId="4" fontId="33" fillId="3" borderId="0" xfId="0" applyNumberFormat="1" applyFont="1" applyFill="1" applyBorder="1" applyAlignment="1">
      <alignment horizontal="right" vertical="center"/>
    </xf>
    <xf numFmtId="0" fontId="33" fillId="3" borderId="3" xfId="0" applyFont="1" applyFill="1" applyBorder="1" applyAlignment="1">
      <alignment vertical="center"/>
    </xf>
    <xf numFmtId="0" fontId="36" fillId="3" borderId="2" xfId="1" applyFont="1" applyFill="1" applyBorder="1" applyAlignment="1"/>
    <xf numFmtId="0" fontId="36" fillId="3" borderId="0" xfId="1" applyFont="1" applyFill="1" applyBorder="1" applyAlignment="1"/>
    <xf numFmtId="4" fontId="36" fillId="3" borderId="0" xfId="1" applyNumberFormat="1" applyFont="1" applyFill="1" applyBorder="1" applyAlignment="1">
      <alignment horizontal="right"/>
    </xf>
    <xf numFmtId="0" fontId="36" fillId="3" borderId="3" xfId="1" applyFont="1" applyFill="1" applyBorder="1" applyAlignment="1"/>
    <xf numFmtId="0" fontId="37" fillId="3" borderId="0" xfId="0" applyFont="1" applyFill="1" applyAlignment="1"/>
    <xf numFmtId="0" fontId="38" fillId="3" borderId="0" xfId="2" applyFont="1" applyFill="1" applyBorder="1" applyAlignment="1" applyProtection="1"/>
    <xf numFmtId="4" fontId="38" fillId="3" borderId="0" xfId="2" applyNumberFormat="1" applyFont="1" applyFill="1" applyBorder="1" applyAlignment="1" applyProtection="1">
      <alignment horizontal="right"/>
    </xf>
    <xf numFmtId="0" fontId="38" fillId="3" borderId="3" xfId="2" applyFont="1" applyFill="1" applyBorder="1" applyAlignment="1" applyProtection="1"/>
    <xf numFmtId="0" fontId="39" fillId="3" borderId="2" xfId="1" applyFont="1" applyFill="1" applyBorder="1" applyAlignment="1"/>
    <xf numFmtId="0" fontId="39" fillId="3" borderId="0" xfId="1" applyFont="1" applyFill="1" applyBorder="1" applyAlignment="1"/>
    <xf numFmtId="0" fontId="40" fillId="3" borderId="0" xfId="2" applyFont="1" applyFill="1" applyBorder="1" applyAlignment="1" applyProtection="1">
      <alignment horizontal="left"/>
    </xf>
    <xf numFmtId="0" fontId="40" fillId="3" borderId="3" xfId="2" applyFont="1" applyFill="1" applyBorder="1" applyAlignment="1" applyProtection="1">
      <alignment horizontal="left"/>
    </xf>
    <xf numFmtId="168" fontId="40" fillId="3" borderId="0" xfId="2" applyNumberFormat="1" applyFont="1" applyFill="1" applyBorder="1" applyAlignment="1" applyProtection="1">
      <alignment horizontal="left"/>
    </xf>
    <xf numFmtId="0" fontId="21" fillId="3" borderId="39" xfId="5" applyFont="1" applyFill="1" applyBorder="1" applyAlignment="1">
      <alignment horizontal="left"/>
    </xf>
    <xf numFmtId="2" fontId="7" fillId="3" borderId="61" xfId="0" applyNumberFormat="1" applyFont="1" applyFill="1" applyBorder="1" applyAlignment="1">
      <alignment horizontal="center"/>
    </xf>
    <xf numFmtId="2" fontId="7" fillId="3" borderId="61" xfId="0" applyNumberFormat="1" applyFont="1" applyFill="1" applyBorder="1" applyAlignment="1">
      <alignment horizontal="left"/>
    </xf>
    <xf numFmtId="1" fontId="7" fillId="3" borderId="61" xfId="0" applyNumberFormat="1" applyFont="1" applyFill="1" applyBorder="1"/>
    <xf numFmtId="168" fontId="0" fillId="0" borderId="61" xfId="0" applyNumberFormat="1" applyBorder="1"/>
    <xf numFmtId="168" fontId="29" fillId="0" borderId="37" xfId="0" applyNumberFormat="1" applyFont="1" applyBorder="1"/>
    <xf numFmtId="168" fontId="7" fillId="3" borderId="37" xfId="3" applyNumberFormat="1" applyFont="1" applyFill="1" applyBorder="1"/>
    <xf numFmtId="0" fontId="0" fillId="3" borderId="37" xfId="0" applyFill="1" applyBorder="1" applyAlignment="1">
      <alignment horizontal="right"/>
    </xf>
    <xf numFmtId="168" fontId="29" fillId="0" borderId="61" xfId="0" applyNumberFormat="1" applyFont="1" applyBorder="1" applyAlignment="1">
      <alignment horizontal="right"/>
    </xf>
    <xf numFmtId="168" fontId="7" fillId="3" borderId="61" xfId="3" applyNumberFormat="1" applyFont="1" applyFill="1" applyBorder="1" applyAlignment="1">
      <alignment horizontal="right"/>
    </xf>
    <xf numFmtId="0" fontId="28" fillId="0" borderId="61" xfId="0" applyFont="1" applyBorder="1"/>
    <xf numFmtId="0" fontId="0" fillId="0" borderId="61" xfId="0" applyBorder="1"/>
    <xf numFmtId="168" fontId="51" fillId="0" borderId="61" xfId="0" applyNumberFormat="1" applyFont="1" applyBorder="1" applyAlignment="1">
      <alignment horizontal="right"/>
    </xf>
    <xf numFmtId="168" fontId="0" fillId="3" borderId="61" xfId="0" applyNumberFormat="1" applyFill="1" applyBorder="1" applyAlignment="1">
      <alignment horizontal="right"/>
    </xf>
    <xf numFmtId="14" fontId="56" fillId="0" borderId="5" xfId="0" applyNumberFormat="1" applyFont="1" applyBorder="1"/>
    <xf numFmtId="164" fontId="57" fillId="3" borderId="37" xfId="0" applyNumberFormat="1" applyFont="1" applyFill="1" applyBorder="1" applyAlignment="1">
      <alignment horizontal="center" vertical="center"/>
    </xf>
    <xf numFmtId="0" fontId="45" fillId="0" borderId="0" xfId="0" applyFont="1"/>
    <xf numFmtId="14" fontId="56" fillId="3" borderId="0" xfId="0" applyNumberFormat="1" applyFont="1" applyFill="1" applyBorder="1"/>
    <xf numFmtId="168" fontId="59" fillId="3" borderId="49" xfId="0" applyNumberFormat="1" applyFont="1" applyFill="1" applyBorder="1"/>
    <xf numFmtId="2" fontId="59" fillId="3" borderId="48" xfId="0" applyNumberFormat="1" applyFont="1" applyFill="1" applyBorder="1" applyAlignment="1">
      <alignment horizontal="left"/>
    </xf>
    <xf numFmtId="2" fontId="59" fillId="3" borderId="37" xfId="0" applyNumberFormat="1" applyFont="1" applyFill="1" applyBorder="1"/>
    <xf numFmtId="2" fontId="59" fillId="3" borderId="8" xfId="0" applyNumberFormat="1" applyFont="1" applyFill="1" applyBorder="1"/>
    <xf numFmtId="2" fontId="60" fillId="3" borderId="37" xfId="0" applyNumberFormat="1" applyFont="1" applyFill="1" applyBorder="1"/>
    <xf numFmtId="4" fontId="60" fillId="3" borderId="37" xfId="3" applyNumberFormat="1" applyFont="1" applyFill="1" applyBorder="1"/>
    <xf numFmtId="4" fontId="60" fillId="3" borderId="37" xfId="0" applyNumberFormat="1" applyFont="1" applyFill="1" applyBorder="1"/>
    <xf numFmtId="0" fontId="7" fillId="3" borderId="2" xfId="0" applyFont="1" applyFill="1" applyBorder="1" applyAlignment="1">
      <alignment vertical="center" wrapText="1"/>
    </xf>
    <xf numFmtId="0" fontId="39" fillId="3" borderId="37" xfId="0" applyFont="1" applyFill="1" applyBorder="1" applyAlignment="1">
      <alignment horizontal="center" vertical="center"/>
    </xf>
    <xf numFmtId="168" fontId="56" fillId="3" borderId="19" xfId="0" applyNumberFormat="1" applyFont="1" applyFill="1" applyBorder="1"/>
    <xf numFmtId="10" fontId="25" fillId="3" borderId="0" xfId="0" applyNumberFormat="1" applyFont="1" applyFill="1" applyBorder="1" applyAlignment="1">
      <alignment horizontal="center" vertical="center"/>
    </xf>
    <xf numFmtId="10" fontId="18" fillId="3" borderId="0" xfId="0" applyNumberFormat="1" applyFont="1" applyFill="1" applyBorder="1" applyAlignment="1">
      <alignment horizontal="center" vertical="center"/>
    </xf>
    <xf numFmtId="14" fontId="28" fillId="3" borderId="0" xfId="0" applyNumberFormat="1" applyFont="1" applyFill="1" applyBorder="1" applyAlignment="1">
      <alignment horizontal="right"/>
    </xf>
    <xf numFmtId="0" fontId="18" fillId="3" borderId="0" xfId="0" applyFont="1" applyFill="1" applyBorder="1"/>
    <xf numFmtId="2" fontId="56" fillId="3" borderId="5" xfId="0" applyNumberFormat="1" applyFont="1" applyFill="1" applyBorder="1" applyAlignment="1">
      <alignment horizontal="left"/>
    </xf>
    <xf numFmtId="14" fontId="28" fillId="3" borderId="0" xfId="0" applyNumberFormat="1" applyFont="1" applyFill="1" applyBorder="1"/>
    <xf numFmtId="168" fontId="24" fillId="3" borderId="18" xfId="0" applyNumberFormat="1" applyFont="1" applyFill="1" applyBorder="1" applyAlignment="1">
      <alignment horizontal="right"/>
    </xf>
    <xf numFmtId="49" fontId="56" fillId="0" borderId="7" xfId="0" applyNumberFormat="1" applyFont="1" applyBorder="1"/>
    <xf numFmtId="14" fontId="56" fillId="3" borderId="4" xfId="0" applyNumberFormat="1" applyFont="1" applyFill="1" applyBorder="1" applyAlignment="1">
      <alignment horizontal="right"/>
    </xf>
    <xf numFmtId="14" fontId="56" fillId="3" borderId="0" xfId="0" applyNumberFormat="1" applyFont="1" applyFill="1" applyBorder="1" applyAlignment="1">
      <alignment horizontal="right"/>
    </xf>
    <xf numFmtId="168" fontId="51" fillId="0" borderId="5" xfId="0" applyNumberFormat="1" applyFont="1" applyBorder="1"/>
    <xf numFmtId="14" fontId="6" fillId="3" borderId="4" xfId="0" applyNumberFormat="1" applyFont="1" applyFill="1" applyBorder="1" applyAlignment="1">
      <alignment horizontal="left"/>
    </xf>
    <xf numFmtId="14" fontId="6" fillId="3" borderId="29" xfId="0" applyNumberFormat="1" applyFont="1" applyFill="1" applyBorder="1" applyAlignment="1">
      <alignment horizontal="left"/>
    </xf>
    <xf numFmtId="14" fontId="6" fillId="3" borderId="48" xfId="0" applyNumberFormat="1" applyFont="1" applyFill="1" applyBorder="1" applyAlignment="1">
      <alignment horizontal="left"/>
    </xf>
    <xf numFmtId="49" fontId="0" fillId="0" borderId="9" xfId="0" applyNumberFormat="1" applyBorder="1"/>
    <xf numFmtId="14" fontId="0" fillId="3" borderId="9" xfId="0" applyNumberFormat="1" applyFill="1" applyBorder="1" applyAlignment="1">
      <alignment horizontal="right"/>
    </xf>
    <xf numFmtId="14" fontId="6" fillId="3" borderId="66" xfId="0" applyNumberFormat="1" applyFont="1" applyFill="1" applyBorder="1" applyAlignment="1">
      <alignment horizontal="left"/>
    </xf>
    <xf numFmtId="49" fontId="28" fillId="3" borderId="9" xfId="0" applyNumberFormat="1" applyFont="1" applyFill="1" applyBorder="1"/>
    <xf numFmtId="168" fontId="28" fillId="3" borderId="9" xfId="0" applyNumberFormat="1" applyFont="1" applyFill="1" applyBorder="1" applyAlignment="1">
      <alignment horizontal="right"/>
    </xf>
    <xf numFmtId="168" fontId="17" fillId="3" borderId="37" xfId="4" applyNumberFormat="1" applyFill="1" applyBorder="1"/>
    <xf numFmtId="168" fontId="29" fillId="0" borderId="61" xfId="0" applyNumberFormat="1" applyFont="1" applyBorder="1"/>
    <xf numFmtId="168" fontId="7" fillId="3" borderId="61" xfId="3" applyNumberFormat="1" applyFont="1" applyFill="1" applyBorder="1"/>
    <xf numFmtId="2" fontId="4" fillId="3" borderId="5" xfId="0" applyNumberFormat="1" applyFont="1" applyFill="1" applyBorder="1" applyAlignment="1">
      <alignment horizontal="left"/>
    </xf>
    <xf numFmtId="1" fontId="4" fillId="3" borderId="5" xfId="0" applyNumberFormat="1" applyFont="1" applyFill="1" applyBorder="1"/>
    <xf numFmtId="49" fontId="61" fillId="3" borderId="5" xfId="0" applyNumberFormat="1" applyFont="1" applyFill="1" applyBorder="1" applyAlignment="1"/>
    <xf numFmtId="168" fontId="55" fillId="3" borderId="0" xfId="0" applyNumberFormat="1" applyFont="1" applyFill="1" applyBorder="1" applyAlignment="1">
      <alignment horizontal="right"/>
    </xf>
    <xf numFmtId="168" fontId="55" fillId="3" borderId="19" xfId="0" applyNumberFormat="1" applyFont="1" applyFill="1" applyBorder="1" applyAlignment="1">
      <alignment horizontal="right"/>
    </xf>
    <xf numFmtId="49" fontId="37" fillId="3" borderId="5" xfId="0" applyNumberFormat="1" applyFont="1" applyFill="1" applyBorder="1" applyAlignment="1"/>
    <xf numFmtId="14" fontId="61" fillId="3" borderId="5" xfId="0" applyNumberFormat="1" applyFont="1" applyFill="1" applyBorder="1"/>
    <xf numFmtId="49" fontId="61" fillId="3" borderId="5" xfId="0" applyNumberFormat="1" applyFont="1" applyFill="1" applyBorder="1"/>
    <xf numFmtId="14" fontId="61" fillId="3" borderId="5" xfId="0" applyNumberFormat="1" applyFont="1" applyFill="1" applyBorder="1" applyAlignment="1">
      <alignment horizontal="right"/>
    </xf>
    <xf numFmtId="49" fontId="61" fillId="3" borderId="5" xfId="0" applyNumberFormat="1" applyFont="1" applyFill="1" applyBorder="1" applyAlignment="1">
      <alignment horizontal="left"/>
    </xf>
    <xf numFmtId="0" fontId="37" fillId="3" borderId="5" xfId="0" applyFont="1" applyFill="1" applyBorder="1" applyAlignment="1">
      <alignment horizontal="left"/>
    </xf>
    <xf numFmtId="14" fontId="33" fillId="3" borderId="5" xfId="0" applyNumberFormat="1" applyFont="1" applyFill="1" applyBorder="1"/>
    <xf numFmtId="14" fontId="37" fillId="3" borderId="5" xfId="0" applyNumberFormat="1" applyFont="1" applyFill="1" applyBorder="1" applyAlignment="1">
      <alignment horizontal="right"/>
    </xf>
    <xf numFmtId="0" fontId="0" fillId="0" borderId="37" xfId="0" applyBorder="1"/>
    <xf numFmtId="168" fontId="0" fillId="3" borderId="37" xfId="0" applyNumberFormat="1" applyFill="1" applyBorder="1" applyAlignment="1">
      <alignment horizontal="right"/>
    </xf>
    <xf numFmtId="0" fontId="0" fillId="0" borderId="9" xfId="0" applyBorder="1"/>
    <xf numFmtId="168" fontId="0" fillId="3" borderId="9" xfId="0" applyNumberFormat="1" applyFill="1" applyBorder="1" applyAlignment="1">
      <alignment horizontal="right"/>
    </xf>
    <xf numFmtId="168" fontId="0" fillId="3" borderId="10" xfId="0" applyNumberFormat="1" applyFill="1" applyBorder="1" applyAlignment="1">
      <alignment horizontal="right"/>
    </xf>
    <xf numFmtId="0" fontId="0" fillId="3" borderId="10" xfId="0" applyFill="1" applyBorder="1" applyAlignment="1">
      <alignment horizontal="right"/>
    </xf>
    <xf numFmtId="1" fontId="7" fillId="3" borderId="61" xfId="0" applyNumberFormat="1" applyFont="1" applyFill="1" applyBorder="1" applyAlignment="1">
      <alignment horizontal="center"/>
    </xf>
    <xf numFmtId="168" fontId="29" fillId="3" borderId="61" xfId="0" applyNumberFormat="1" applyFont="1" applyFill="1" applyBorder="1" applyAlignment="1">
      <alignment horizontal="right"/>
    </xf>
    <xf numFmtId="168" fontId="29" fillId="3" borderId="10" xfId="0" applyNumberFormat="1" applyFont="1" applyFill="1" applyBorder="1" applyAlignment="1">
      <alignment horizontal="right"/>
    </xf>
    <xf numFmtId="2" fontId="3" fillId="3" borderId="5" xfId="0" applyNumberFormat="1" applyFont="1" applyFill="1" applyBorder="1" applyAlignment="1">
      <alignment horizontal="left"/>
    </xf>
    <xf numFmtId="1" fontId="3" fillId="3" borderId="5" xfId="0" applyNumberFormat="1" applyFont="1" applyFill="1" applyBorder="1"/>
    <xf numFmtId="168" fontId="29" fillId="0" borderId="9" xfId="0" applyNumberFormat="1" applyFont="1" applyBorder="1"/>
    <xf numFmtId="168" fontId="51" fillId="0" borderId="9" xfId="0" applyNumberFormat="1" applyFont="1" applyBorder="1"/>
    <xf numFmtId="168" fontId="29" fillId="0" borderId="37" xfId="0" applyNumberFormat="1" applyFont="1" applyBorder="1" applyAlignment="1">
      <alignment horizontal="right"/>
    </xf>
    <xf numFmtId="168" fontId="7" fillId="3" borderId="37" xfId="3" applyNumberFormat="1" applyFont="1" applyFill="1" applyBorder="1" applyAlignment="1">
      <alignment horizontal="right"/>
    </xf>
    <xf numFmtId="2" fontId="29" fillId="3" borderId="9" xfId="4" applyNumberFormat="1" applyFont="1" applyFill="1" applyBorder="1"/>
    <xf numFmtId="49" fontId="0" fillId="0" borderId="37" xfId="0" applyNumberFormat="1" applyBorder="1"/>
    <xf numFmtId="14" fontId="0" fillId="3" borderId="37" xfId="0" applyNumberFormat="1" applyFill="1" applyBorder="1" applyAlignment="1">
      <alignment horizontal="right"/>
    </xf>
    <xf numFmtId="0" fontId="0" fillId="3" borderId="5" xfId="0" applyFill="1" applyBorder="1" applyAlignment="1">
      <alignment horizontal="right"/>
    </xf>
    <xf numFmtId="168" fontId="62" fillId="3" borderId="5" xfId="0" applyNumberFormat="1" applyFont="1" applyFill="1" applyBorder="1"/>
    <xf numFmtId="168" fontId="18" fillId="3" borderId="6" xfId="0" applyNumberFormat="1" applyFont="1" applyFill="1" applyBorder="1"/>
    <xf numFmtId="168" fontId="18" fillId="3" borderId="30" xfId="0" applyNumberFormat="1" applyFont="1" applyFill="1" applyBorder="1" applyAlignment="1">
      <alignment horizontal="right"/>
    </xf>
    <xf numFmtId="168" fontId="0" fillId="0" borderId="10" xfId="0" applyNumberFormat="1" applyBorder="1" applyAlignment="1">
      <alignment horizontal="right"/>
    </xf>
    <xf numFmtId="168" fontId="0" fillId="0" borderId="61" xfId="0" applyNumberFormat="1" applyBorder="1" applyAlignment="1">
      <alignment horizontal="right"/>
    </xf>
    <xf numFmtId="168" fontId="0" fillId="0" borderId="5" xfId="0" applyNumberFormat="1" applyBorder="1" applyAlignment="1">
      <alignment horizontal="right"/>
    </xf>
    <xf numFmtId="168" fontId="0" fillId="0" borderId="37" xfId="0" applyNumberFormat="1" applyBorder="1" applyAlignment="1">
      <alignment horizontal="right"/>
    </xf>
    <xf numFmtId="168" fontId="0" fillId="0" borderId="9" xfId="0" applyNumberFormat="1" applyBorder="1" applyAlignment="1">
      <alignment horizontal="right"/>
    </xf>
    <xf numFmtId="168" fontId="62" fillId="3" borderId="61" xfId="0" applyNumberFormat="1" applyFont="1" applyFill="1" applyBorder="1"/>
    <xf numFmtId="168" fontId="18" fillId="0" borderId="5" xfId="0" applyNumberFormat="1" applyFont="1" applyBorder="1"/>
    <xf numFmtId="168" fontId="62" fillId="3" borderId="9" xfId="0" applyNumberFormat="1" applyFont="1" applyFill="1" applyBorder="1"/>
    <xf numFmtId="168" fontId="18" fillId="3" borderId="5" xfId="0" applyNumberFormat="1" applyFont="1" applyFill="1" applyBorder="1"/>
    <xf numFmtId="168" fontId="18" fillId="3" borderId="5" xfId="0" applyNumberFormat="1" applyFont="1" applyFill="1" applyBorder="1" applyAlignment="1">
      <alignment horizontal="right"/>
    </xf>
    <xf numFmtId="168" fontId="62" fillId="3" borderId="9" xfId="0" applyNumberFormat="1" applyFont="1" applyFill="1" applyBorder="1" applyAlignment="1">
      <alignment horizontal="right"/>
    </xf>
    <xf numFmtId="0" fontId="28" fillId="0" borderId="9" xfId="0" applyFont="1" applyBorder="1"/>
    <xf numFmtId="49" fontId="28" fillId="3" borderId="37" xfId="0" applyNumberFormat="1" applyFont="1" applyFill="1" applyBorder="1"/>
    <xf numFmtId="168" fontId="28" fillId="3" borderId="37" xfId="0" applyNumberFormat="1" applyFont="1" applyFill="1" applyBorder="1" applyAlignment="1">
      <alignment horizontal="right"/>
    </xf>
    <xf numFmtId="14" fontId="37" fillId="0" borderId="5" xfId="0" applyNumberFormat="1" applyFont="1" applyBorder="1"/>
    <xf numFmtId="49" fontId="37" fillId="0" borderId="5" xfId="0" applyNumberFormat="1" applyFont="1" applyBorder="1"/>
    <xf numFmtId="0" fontId="37" fillId="0" borderId="5" xfId="0" applyFont="1" applyBorder="1"/>
    <xf numFmtId="14" fontId="37" fillId="0" borderId="5" xfId="0" applyNumberFormat="1" applyFont="1" applyBorder="1" applyAlignment="1">
      <alignment horizontal="right"/>
    </xf>
    <xf numFmtId="0" fontId="33" fillId="0" borderId="0" xfId="0" applyFont="1" applyAlignment="1">
      <alignment horizontal="right"/>
    </xf>
    <xf numFmtId="170" fontId="61" fillId="0" borderId="5" xfId="0" applyNumberFormat="1" applyFont="1" applyBorder="1"/>
    <xf numFmtId="49" fontId="61" fillId="0" borderId="5" xfId="0" applyNumberFormat="1" applyFont="1" applyBorder="1"/>
    <xf numFmtId="14" fontId="61" fillId="0" borderId="5" xfId="0" applyNumberFormat="1" applyFont="1" applyBorder="1"/>
    <xf numFmtId="0" fontId="61" fillId="0" borderId="5" xfId="0" applyFont="1" applyBorder="1"/>
    <xf numFmtId="0" fontId="33" fillId="0" borderId="5" xfId="0" applyFont="1" applyBorder="1"/>
    <xf numFmtId="14" fontId="61" fillId="0" borderId="37" xfId="0" applyNumberFormat="1" applyFont="1" applyBorder="1"/>
    <xf numFmtId="49" fontId="61" fillId="0" borderId="37" xfId="0" applyNumberFormat="1" applyFont="1" applyBorder="1"/>
    <xf numFmtId="0" fontId="37" fillId="0" borderId="5" xfId="0" applyFont="1" applyBorder="1" applyAlignment="1">
      <alignment horizontal="right"/>
    </xf>
    <xf numFmtId="0" fontId="37" fillId="0" borderId="5" xfId="0" applyFont="1" applyBorder="1" applyAlignment="1">
      <alignment horizontal="left"/>
    </xf>
    <xf numFmtId="4" fontId="37" fillId="0" borderId="5" xfId="0" applyNumberFormat="1" applyFont="1" applyBorder="1" applyAlignment="1">
      <alignment horizontal="right"/>
    </xf>
    <xf numFmtId="1" fontId="37" fillId="0" borderId="5" xfId="0" applyNumberFormat="1" applyFont="1" applyBorder="1" applyAlignment="1">
      <alignment horizontal="center"/>
    </xf>
    <xf numFmtId="14" fontId="37" fillId="0" borderId="5" xfId="0" applyNumberFormat="1" applyFont="1" applyBorder="1" applyAlignment="1">
      <alignment horizontal="center"/>
    </xf>
    <xf numFmtId="0" fontId="37" fillId="0" borderId="5" xfId="0" applyFont="1" applyBorder="1" applyAlignment="1">
      <alignment horizontal="center"/>
    </xf>
    <xf numFmtId="3" fontId="37" fillId="0" borderId="5" xfId="0" applyNumberFormat="1" applyFont="1" applyBorder="1" applyAlignment="1">
      <alignment horizontal="center"/>
    </xf>
    <xf numFmtId="49" fontId="2" fillId="0" borderId="5" xfId="0" applyNumberFormat="1" applyFont="1" applyBorder="1"/>
    <xf numFmtId="2" fontId="63" fillId="3" borderId="37" xfId="4" applyNumberFormat="1" applyFont="1" applyFill="1" applyBorder="1"/>
    <xf numFmtId="0" fontId="6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49" fontId="37" fillId="0" borderId="5" xfId="0" applyNumberFormat="1" applyFont="1" applyBorder="1" applyAlignment="1">
      <alignment horizontal="left"/>
    </xf>
    <xf numFmtId="168" fontId="63" fillId="3" borderId="0" xfId="0" applyNumberFormat="1" applyFont="1" applyFill="1"/>
    <xf numFmtId="168" fontId="63" fillId="3" borderId="0" xfId="0" applyNumberFormat="1" applyFont="1" applyFill="1" applyBorder="1"/>
    <xf numFmtId="168" fontId="63" fillId="3" borderId="0" xfId="0" applyNumberFormat="1" applyFont="1" applyFill="1" applyBorder="1" applyAlignment="1">
      <alignment horizontal="right" vertical="center" wrapText="1"/>
    </xf>
    <xf numFmtId="168" fontId="63" fillId="0" borderId="0" xfId="0" applyNumberFormat="1" applyFont="1"/>
    <xf numFmtId="168" fontId="30" fillId="0" borderId="37" xfId="0" applyNumberFormat="1" applyFont="1" applyBorder="1"/>
    <xf numFmtId="168" fontId="30" fillId="0" borderId="10" xfId="0" applyNumberFormat="1" applyFont="1" applyBorder="1"/>
    <xf numFmtId="14" fontId="33" fillId="3" borderId="39" xfId="0" applyNumberFormat="1" applyFont="1" applyFill="1" applyBorder="1"/>
    <xf numFmtId="49" fontId="61" fillId="3" borderId="0" xfId="0" applyNumberFormat="1" applyFont="1" applyFill="1" applyBorder="1"/>
    <xf numFmtId="1" fontId="7" fillId="3" borderId="5" xfId="0" applyNumberFormat="1" applyFont="1" applyFill="1" applyBorder="1" applyAlignment="1">
      <alignment horizontal="center"/>
    </xf>
    <xf numFmtId="168" fontId="24" fillId="3" borderId="0" xfId="0" applyNumberFormat="1" applyFont="1" applyFill="1" applyBorder="1" applyAlignment="1">
      <alignment horizontal="right"/>
    </xf>
    <xf numFmtId="49" fontId="37" fillId="3" borderId="5" xfId="0" applyNumberFormat="1" applyFont="1" applyFill="1" applyBorder="1"/>
    <xf numFmtId="168" fontId="37" fillId="3" borderId="5" xfId="0" applyNumberFormat="1" applyFont="1" applyFill="1" applyBorder="1"/>
    <xf numFmtId="14" fontId="37" fillId="3" borderId="5" xfId="0" applyNumberFormat="1" applyFont="1" applyFill="1" applyBorder="1"/>
    <xf numFmtId="168" fontId="61" fillId="3" borderId="5" xfId="0" applyNumberFormat="1" applyFont="1" applyFill="1" applyBorder="1" applyAlignment="1">
      <alignment horizontal="right"/>
    </xf>
    <xf numFmtId="168" fontId="61" fillId="3" borderId="5" xfId="0" applyNumberFormat="1" applyFont="1" applyFill="1" applyBorder="1"/>
    <xf numFmtId="0" fontId="55" fillId="3" borderId="5" xfId="0" applyFont="1" applyFill="1" applyBorder="1"/>
    <xf numFmtId="168" fontId="55" fillId="3" borderId="37" xfId="0" applyNumberFormat="1" applyFont="1" applyFill="1" applyBorder="1"/>
    <xf numFmtId="168" fontId="55" fillId="3" borderId="19" xfId="0" applyNumberFormat="1" applyFont="1" applyFill="1" applyBorder="1"/>
    <xf numFmtId="168" fontId="55" fillId="3" borderId="0" xfId="0" applyNumberFormat="1" applyFont="1" applyFill="1" applyBorder="1"/>
    <xf numFmtId="49" fontId="61" fillId="3" borderId="37" xfId="0" applyNumberFormat="1" applyFont="1" applyFill="1" applyBorder="1"/>
    <xf numFmtId="168" fontId="61" fillId="3" borderId="37" xfId="0" applyNumberFormat="1" applyFont="1" applyFill="1" applyBorder="1"/>
    <xf numFmtId="14" fontId="61" fillId="3" borderId="37" xfId="0" applyNumberFormat="1" applyFont="1" applyFill="1" applyBorder="1"/>
    <xf numFmtId="0" fontId="37" fillId="3" borderId="5" xfId="0" applyFont="1" applyFill="1" applyBorder="1"/>
    <xf numFmtId="168" fontId="37" fillId="3" borderId="5" xfId="0" applyNumberFormat="1" applyFont="1" applyFill="1" applyBorder="1" applyAlignment="1">
      <alignment horizontal="right"/>
    </xf>
    <xf numFmtId="2" fontId="61" fillId="3" borderId="5" xfId="0" applyNumberFormat="1" applyFont="1" applyFill="1" applyBorder="1" applyAlignment="1">
      <alignment horizontal="left"/>
    </xf>
    <xf numFmtId="1" fontId="61" fillId="3" borderId="5" xfId="0" applyNumberFormat="1" applyFont="1" applyFill="1" applyBorder="1"/>
    <xf numFmtId="168" fontId="37" fillId="3" borderId="0" xfId="0" applyNumberFormat="1" applyFont="1" applyFill="1"/>
    <xf numFmtId="14" fontId="33" fillId="3" borderId="0" xfId="0" applyNumberFormat="1" applyFont="1" applyFill="1"/>
    <xf numFmtId="49" fontId="64" fillId="3" borderId="5" xfId="0" applyNumberFormat="1" applyFont="1" applyFill="1" applyBorder="1"/>
    <xf numFmtId="168" fontId="64" fillId="3" borderId="5" xfId="0" applyNumberFormat="1" applyFont="1" applyFill="1" applyBorder="1"/>
    <xf numFmtId="14" fontId="64" fillId="3" borderId="5" xfId="0" applyNumberFormat="1" applyFont="1" applyFill="1" applyBorder="1"/>
    <xf numFmtId="49" fontId="2" fillId="3" borderId="5" xfId="0" applyNumberFormat="1" applyFont="1" applyFill="1" applyBorder="1"/>
    <xf numFmtId="0" fontId="33" fillId="3" borderId="5" xfId="0" applyFont="1" applyFill="1" applyBorder="1"/>
    <xf numFmtId="0" fontId="61" fillId="3" borderId="5" xfId="0" applyFont="1" applyFill="1" applyBorder="1"/>
    <xf numFmtId="0" fontId="0" fillId="3" borderId="5" xfId="0" applyFill="1" applyBorder="1"/>
    <xf numFmtId="4" fontId="0" fillId="3" borderId="37" xfId="0" applyNumberFormat="1" applyFill="1" applyBorder="1"/>
    <xf numFmtId="4" fontId="37" fillId="3" borderId="19" xfId="0" applyNumberFormat="1" applyFont="1" applyFill="1" applyBorder="1"/>
    <xf numFmtId="49" fontId="37" fillId="3" borderId="39" xfId="0" applyNumberFormat="1" applyFont="1" applyFill="1" applyBorder="1" applyAlignment="1"/>
    <xf numFmtId="49" fontId="37" fillId="3" borderId="39" xfId="0" applyNumberFormat="1" applyFont="1" applyFill="1" applyBorder="1"/>
    <xf numFmtId="49" fontId="61" fillId="3" borderId="39" xfId="0" applyNumberFormat="1" applyFont="1" applyFill="1" applyBorder="1" applyAlignment="1"/>
    <xf numFmtId="49" fontId="61" fillId="3" borderId="39" xfId="0" applyNumberFormat="1" applyFont="1" applyFill="1" applyBorder="1"/>
    <xf numFmtId="0" fontId="33" fillId="3" borderId="5" xfId="0" applyFont="1" applyFill="1" applyBorder="1" applyAlignment="1">
      <alignment horizontal="left"/>
    </xf>
    <xf numFmtId="0" fontId="37" fillId="3" borderId="39" xfId="0" applyFont="1" applyFill="1" applyBorder="1"/>
    <xf numFmtId="168" fontId="33" fillId="3" borderId="5" xfId="0" applyNumberFormat="1" applyFont="1" applyFill="1" applyBorder="1" applyAlignment="1">
      <alignment horizontal="right"/>
    </xf>
    <xf numFmtId="168" fontId="33" fillId="3" borderId="5" xfId="0" applyNumberFormat="1" applyFont="1" applyFill="1" applyBorder="1" applyAlignment="1">
      <alignment horizontal="right" vertical="center"/>
    </xf>
    <xf numFmtId="49" fontId="61" fillId="0" borderId="0" xfId="0" applyNumberFormat="1" applyFont="1" applyBorder="1"/>
    <xf numFmtId="170" fontId="61" fillId="0" borderId="0" xfId="0" applyNumberFormat="1" applyFont="1" applyBorder="1"/>
    <xf numFmtId="0" fontId="61" fillId="0" borderId="0" xfId="0" applyFont="1" applyBorder="1"/>
    <xf numFmtId="14" fontId="61" fillId="0" borderId="0" xfId="0" applyNumberFormat="1" applyFont="1" applyBorder="1"/>
    <xf numFmtId="0" fontId="52" fillId="0" borderId="0" xfId="0" applyFont="1" applyBorder="1"/>
    <xf numFmtId="168" fontId="52" fillId="0" borderId="0" xfId="0" applyNumberFormat="1" applyFont="1" applyBorder="1"/>
    <xf numFmtId="49" fontId="37" fillId="3" borderId="7" xfId="0" applyNumberFormat="1" applyFont="1" applyFill="1" applyBorder="1"/>
    <xf numFmtId="49" fontId="64" fillId="3" borderId="7" xfId="0" applyNumberFormat="1" applyFont="1" applyFill="1" applyBorder="1"/>
    <xf numFmtId="49" fontId="64" fillId="3" borderId="39" xfId="0" applyNumberFormat="1" applyFont="1" applyFill="1" applyBorder="1"/>
    <xf numFmtId="168" fontId="33" fillId="3" borderId="18" xfId="0" applyNumberFormat="1" applyFont="1" applyFill="1" applyBorder="1" applyAlignment="1">
      <alignment vertical="top"/>
    </xf>
    <xf numFmtId="168" fontId="33" fillId="3" borderId="65" xfId="3" applyNumberFormat="1" applyFont="1" applyFill="1" applyBorder="1" applyAlignment="1" applyProtection="1">
      <alignment horizontal="right"/>
    </xf>
    <xf numFmtId="168" fontId="42" fillId="3" borderId="15" xfId="0" applyNumberFormat="1" applyFont="1" applyFill="1" applyBorder="1" applyAlignment="1">
      <alignment horizontal="right"/>
    </xf>
    <xf numFmtId="4" fontId="33" fillId="3" borderId="5" xfId="0" applyNumberFormat="1" applyFont="1" applyFill="1" applyBorder="1" applyAlignment="1"/>
    <xf numFmtId="0" fontId="37" fillId="3" borderId="5" xfId="0" applyFont="1" applyFill="1" applyBorder="1" applyAlignment="1">
      <alignment horizontal="center"/>
    </xf>
    <xf numFmtId="1" fontId="37" fillId="3" borderId="5" xfId="0" applyNumberFormat="1" applyFont="1" applyFill="1" applyBorder="1" applyAlignment="1">
      <alignment horizontal="center"/>
    </xf>
    <xf numFmtId="1" fontId="64" fillId="3" borderId="5" xfId="0" applyNumberFormat="1" applyFont="1" applyFill="1" applyBorder="1" applyAlignment="1">
      <alignment horizontal="center"/>
    </xf>
    <xf numFmtId="0" fontId="43" fillId="3" borderId="0" xfId="0" applyFont="1" applyFill="1"/>
    <xf numFmtId="0" fontId="33" fillId="3" borderId="5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4" fontId="33" fillId="3" borderId="5" xfId="0" applyNumberFormat="1" applyFont="1" applyFill="1" applyBorder="1" applyAlignment="1">
      <alignment horizontal="right"/>
    </xf>
    <xf numFmtId="3" fontId="33" fillId="3" borderId="5" xfId="0" applyNumberFormat="1" applyFont="1" applyFill="1" applyBorder="1" applyAlignment="1">
      <alignment horizontal="center"/>
    </xf>
    <xf numFmtId="170" fontId="61" fillId="3" borderId="5" xfId="0" applyNumberFormat="1" applyFont="1" applyFill="1" applyBorder="1"/>
    <xf numFmtId="0" fontId="61" fillId="3" borderId="5" xfId="0" applyFont="1" applyFill="1" applyBorder="1" applyAlignment="1">
      <alignment horizont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center" vertical="center"/>
    </xf>
    <xf numFmtId="14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33" fillId="3" borderId="0" xfId="1" applyFont="1" applyFill="1" applyBorder="1"/>
    <xf numFmtId="14" fontId="23" fillId="3" borderId="32" xfId="0" applyNumberFormat="1" applyFont="1" applyFill="1" applyBorder="1" applyAlignment="1">
      <alignment horizontal="center" vertical="center" wrapText="1"/>
    </xf>
    <xf numFmtId="14" fontId="23" fillId="3" borderId="33" xfId="0" applyNumberFormat="1" applyFont="1" applyFill="1" applyBorder="1" applyAlignment="1">
      <alignment horizontal="center" vertical="center" wrapText="1"/>
    </xf>
    <xf numFmtId="0" fontId="23" fillId="3" borderId="32" xfId="0" applyFont="1" applyFill="1" applyBorder="1" applyAlignment="1">
      <alignment horizontal="center" vertical="center" wrapText="1"/>
    </xf>
    <xf numFmtId="0" fontId="23" fillId="3" borderId="33" xfId="0" applyFont="1" applyFill="1" applyBorder="1" applyAlignment="1">
      <alignment horizontal="center" vertical="center" wrapText="1"/>
    </xf>
    <xf numFmtId="0" fontId="23" fillId="3" borderId="34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/>
    </xf>
    <xf numFmtId="0" fontId="23" fillId="3" borderId="34" xfId="0" applyFont="1" applyFill="1" applyBorder="1" applyAlignment="1">
      <alignment vertical="center"/>
    </xf>
    <xf numFmtId="0" fontId="23" fillId="3" borderId="12" xfId="0" applyFont="1" applyFill="1" applyBorder="1" applyAlignment="1">
      <alignment vertical="center"/>
    </xf>
    <xf numFmtId="4" fontId="23" fillId="3" borderId="35" xfId="0" applyNumberFormat="1" applyFont="1" applyFill="1" applyBorder="1" applyAlignment="1">
      <alignment horizontal="center" vertical="center"/>
    </xf>
    <xf numFmtId="4" fontId="23" fillId="3" borderId="8" xfId="0" applyNumberFormat="1" applyFont="1" applyFill="1" applyBorder="1" applyAlignment="1">
      <alignment horizontal="center" vertical="center"/>
    </xf>
    <xf numFmtId="0" fontId="41" fillId="3" borderId="63" xfId="1" applyFont="1" applyFill="1" applyBorder="1" applyAlignment="1">
      <alignment horizontal="left" vertical="center"/>
    </xf>
    <xf numFmtId="0" fontId="41" fillId="3" borderId="8" xfId="1" applyFont="1" applyFill="1" applyBorder="1" applyAlignment="1">
      <alignment horizontal="left" vertical="center"/>
    </xf>
    <xf numFmtId="0" fontId="41" fillId="3" borderId="12" xfId="1" applyFont="1" applyFill="1" applyBorder="1" applyAlignment="1">
      <alignment horizontal="left" vertical="center"/>
    </xf>
    <xf numFmtId="0" fontId="39" fillId="3" borderId="69" xfId="1" applyFont="1" applyFill="1" applyBorder="1" applyAlignment="1">
      <alignment horizontal="left" vertical="center"/>
    </xf>
    <xf numFmtId="0" fontId="39" fillId="3" borderId="70" xfId="1" applyFont="1" applyFill="1" applyBorder="1" applyAlignment="1">
      <alignment horizontal="left" vertical="center"/>
    </xf>
    <xf numFmtId="0" fontId="39" fillId="3" borderId="54" xfId="1" applyFont="1" applyFill="1" applyBorder="1" applyAlignment="1">
      <alignment horizontal="left" vertical="center"/>
    </xf>
    <xf numFmtId="0" fontId="39" fillId="3" borderId="29" xfId="1" applyFont="1" applyFill="1" applyBorder="1" applyAlignment="1">
      <alignment horizontal="left"/>
    </xf>
    <xf numFmtId="0" fontId="39" fillId="3" borderId="10" xfId="1" applyFont="1" applyFill="1" applyBorder="1" applyAlignment="1">
      <alignment horizontal="left"/>
    </xf>
    <xf numFmtId="0" fontId="39" fillId="3" borderId="57" xfId="1" applyFont="1" applyFill="1" applyBorder="1" applyAlignment="1">
      <alignment horizontal="left"/>
    </xf>
    <xf numFmtId="0" fontId="33" fillId="3" borderId="0" xfId="1" applyFont="1" applyFill="1" applyBorder="1" applyAlignment="1">
      <alignment horizontal="center"/>
    </xf>
    <xf numFmtId="166" fontId="33" fillId="3" borderId="0" xfId="1" applyNumberFormat="1" applyFont="1" applyFill="1" applyBorder="1" applyAlignment="1">
      <alignment horizontal="center"/>
    </xf>
    <xf numFmtId="0" fontId="39" fillId="3" borderId="3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/>
    </xf>
    <xf numFmtId="0" fontId="39" fillId="3" borderId="52" xfId="0" applyFont="1" applyFill="1" applyBorder="1" applyAlignment="1">
      <alignment horizontal="center" vertical="center"/>
    </xf>
    <xf numFmtId="0" fontId="39" fillId="3" borderId="53" xfId="0" applyFont="1" applyFill="1" applyBorder="1" applyAlignment="1">
      <alignment horizontal="center" vertical="center"/>
    </xf>
    <xf numFmtId="0" fontId="39" fillId="3" borderId="38" xfId="0" applyFont="1" applyFill="1" applyBorder="1" applyAlignment="1">
      <alignment horizontal="center" vertical="center"/>
    </xf>
    <xf numFmtId="0" fontId="39" fillId="3" borderId="46" xfId="0" applyFont="1" applyFill="1" applyBorder="1" applyAlignment="1">
      <alignment horizontal="center" vertical="center"/>
    </xf>
    <xf numFmtId="0" fontId="39" fillId="3" borderId="39" xfId="0" applyFont="1" applyFill="1" applyBorder="1" applyAlignment="1">
      <alignment horizontal="center" vertical="center"/>
    </xf>
    <xf numFmtId="0" fontId="39" fillId="3" borderId="50" xfId="0" applyFont="1" applyFill="1" applyBorder="1" applyAlignment="1">
      <alignment horizontal="center" vertical="center"/>
    </xf>
    <xf numFmtId="0" fontId="39" fillId="3" borderId="51" xfId="0" applyFont="1" applyFill="1" applyBorder="1" applyAlignment="1">
      <alignment horizontal="center" vertical="center"/>
    </xf>
    <xf numFmtId="0" fontId="39" fillId="3" borderId="37" xfId="0" applyFont="1" applyFill="1" applyBorder="1" applyAlignment="1">
      <alignment horizontal="center" vertical="center"/>
    </xf>
    <xf numFmtId="0" fontId="39" fillId="3" borderId="8" xfId="0" applyFont="1" applyFill="1" applyBorder="1" applyAlignment="1">
      <alignment horizontal="center" vertical="center"/>
    </xf>
    <xf numFmtId="4" fontId="39" fillId="3" borderId="64" xfId="0" applyNumberFormat="1" applyFont="1" applyFill="1" applyBorder="1" applyAlignment="1">
      <alignment horizontal="right" vertical="center"/>
    </xf>
    <xf numFmtId="4" fontId="39" fillId="3" borderId="12" xfId="0" applyNumberFormat="1" applyFont="1" applyFill="1" applyBorder="1" applyAlignment="1">
      <alignment horizontal="right" vertical="center"/>
    </xf>
    <xf numFmtId="0" fontId="39" fillId="3" borderId="27" xfId="0" applyFont="1" applyFill="1" applyBorder="1" applyAlignment="1">
      <alignment horizontal="center" vertical="center"/>
    </xf>
    <xf numFmtId="0" fontId="39" fillId="3" borderId="18" xfId="0" applyFont="1" applyFill="1" applyBorder="1" applyAlignment="1">
      <alignment horizontal="center" vertical="center"/>
    </xf>
    <xf numFmtId="49" fontId="39" fillId="3" borderId="67" xfId="0" applyNumberFormat="1" applyFont="1" applyFill="1" applyBorder="1" applyAlignment="1">
      <alignment horizontal="center" vertical="center" wrapText="1"/>
    </xf>
    <xf numFmtId="49" fontId="39" fillId="3" borderId="68" xfId="0" applyNumberFormat="1" applyFont="1" applyFill="1" applyBorder="1" applyAlignment="1">
      <alignment horizontal="center" vertical="center" wrapText="1"/>
    </xf>
    <xf numFmtId="0" fontId="39" fillId="3" borderId="5" xfId="1" applyFont="1" applyFill="1" applyBorder="1" applyAlignment="1">
      <alignment horizontal="left"/>
    </xf>
    <xf numFmtId="169" fontId="27" fillId="3" borderId="23" xfId="11" applyNumberFormat="1" applyFont="1" applyFill="1" applyBorder="1" applyAlignment="1">
      <alignment horizontal="center"/>
    </xf>
    <xf numFmtId="169" fontId="27" fillId="3" borderId="13" xfId="11" applyNumberFormat="1" applyFont="1" applyFill="1" applyBorder="1" applyAlignment="1">
      <alignment horizontal="center"/>
    </xf>
    <xf numFmtId="169" fontId="27" fillId="3" borderId="16" xfId="11" applyNumberFormat="1" applyFont="1" applyFill="1" applyBorder="1" applyAlignment="1">
      <alignment horizontal="center"/>
    </xf>
    <xf numFmtId="169" fontId="27" fillId="3" borderId="2" xfId="11" applyNumberFormat="1" applyFont="1" applyFill="1" applyBorder="1" applyAlignment="1">
      <alignment horizontal="center"/>
    </xf>
    <xf numFmtId="169" fontId="27" fillId="3" borderId="0" xfId="11" applyNumberFormat="1" applyFont="1" applyFill="1" applyBorder="1" applyAlignment="1">
      <alignment horizontal="center"/>
    </xf>
    <xf numFmtId="169" fontId="27" fillId="3" borderId="3" xfId="11" applyNumberFormat="1" applyFont="1" applyFill="1" applyBorder="1" applyAlignment="1">
      <alignment horizontal="center"/>
    </xf>
    <xf numFmtId="0" fontId="39" fillId="3" borderId="4" xfId="1" applyFont="1" applyFill="1" applyBorder="1" applyAlignment="1">
      <alignment horizontal="left"/>
    </xf>
    <xf numFmtId="0" fontId="39" fillId="3" borderId="7" xfId="1" applyFont="1" applyFill="1" applyBorder="1" applyAlignment="1">
      <alignment horizontal="left"/>
    </xf>
    <xf numFmtId="0" fontId="39" fillId="3" borderId="48" xfId="1" applyFont="1" applyFill="1" applyBorder="1" applyAlignment="1">
      <alignment horizontal="left"/>
    </xf>
    <xf numFmtId="0" fontId="39" fillId="3" borderId="37" xfId="1" applyFont="1" applyFill="1" applyBorder="1" applyAlignment="1">
      <alignment horizontal="left"/>
    </xf>
    <xf numFmtId="0" fontId="39" fillId="3" borderId="64" xfId="1" applyFont="1" applyFill="1" applyBorder="1" applyAlignment="1">
      <alignment horizontal="left"/>
    </xf>
    <xf numFmtId="0" fontId="34" fillId="3" borderId="22" xfId="1" applyFont="1" applyFill="1" applyBorder="1" applyAlignment="1">
      <alignment horizontal="center"/>
    </xf>
    <xf numFmtId="0" fontId="34" fillId="3" borderId="14" xfId="1" applyFont="1" applyFill="1" applyBorder="1" applyAlignment="1">
      <alignment horizontal="center"/>
    </xf>
    <xf numFmtId="0" fontId="34" fillId="3" borderId="17" xfId="1" applyFont="1" applyFill="1" applyBorder="1" applyAlignment="1">
      <alignment horizontal="center"/>
    </xf>
    <xf numFmtId="0" fontId="34" fillId="3" borderId="36" xfId="1" applyFont="1" applyFill="1" applyBorder="1" applyAlignment="1">
      <alignment horizontal="center"/>
    </xf>
    <xf numFmtId="0" fontId="35" fillId="3" borderId="5" xfId="5" applyFont="1" applyFill="1" applyBorder="1" applyAlignment="1">
      <alignment horizontal="left"/>
    </xf>
    <xf numFmtId="0" fontId="35" fillId="3" borderId="40" xfId="5" applyFont="1" applyFill="1" applyBorder="1" applyAlignment="1">
      <alignment horizontal="left"/>
    </xf>
    <xf numFmtId="0" fontId="35" fillId="3" borderId="38" xfId="5" applyFont="1" applyFill="1" applyBorder="1" applyAlignment="1">
      <alignment horizontal="left"/>
    </xf>
    <xf numFmtId="0" fontId="35" fillId="3" borderId="39" xfId="5" applyFont="1" applyFill="1" applyBorder="1" applyAlignment="1">
      <alignment horizontal="left"/>
    </xf>
    <xf numFmtId="0" fontId="36" fillId="3" borderId="45" xfId="1" applyFont="1" applyFill="1" applyBorder="1" applyAlignment="1">
      <alignment horizontal="left"/>
    </xf>
    <xf numFmtId="0" fontId="36" fillId="3" borderId="46" xfId="1" applyFont="1" applyFill="1" applyBorder="1" applyAlignment="1">
      <alignment horizontal="left"/>
    </xf>
    <xf numFmtId="0" fontId="36" fillId="3" borderId="47" xfId="1" applyFont="1" applyFill="1" applyBorder="1" applyAlignment="1">
      <alignment horizontal="left"/>
    </xf>
    <xf numFmtId="0" fontId="39" fillId="3" borderId="28" xfId="1" applyFont="1" applyFill="1" applyBorder="1" applyAlignment="1">
      <alignment horizontal="left"/>
    </xf>
    <xf numFmtId="0" fontId="39" fillId="3" borderId="9" xfId="1" applyFont="1" applyFill="1" applyBorder="1" applyAlignment="1">
      <alignment horizontal="left"/>
    </xf>
    <xf numFmtId="0" fontId="39" fillId="3" borderId="11" xfId="1" applyFont="1" applyFill="1" applyBorder="1" applyAlignment="1">
      <alignment horizontal="left"/>
    </xf>
    <xf numFmtId="0" fontId="24" fillId="3" borderId="42" xfId="5" applyFont="1" applyFill="1" applyBorder="1" applyAlignment="1">
      <alignment horizontal="left"/>
    </xf>
    <xf numFmtId="0" fontId="24" fillId="3" borderId="43" xfId="5" applyFont="1" applyFill="1" applyBorder="1" applyAlignment="1">
      <alignment horizontal="left"/>
    </xf>
    <xf numFmtId="0" fontId="24" fillId="3" borderId="44" xfId="5" applyFont="1" applyFill="1" applyBorder="1" applyAlignment="1">
      <alignment horizontal="left"/>
    </xf>
    <xf numFmtId="0" fontId="21" fillId="3" borderId="4" xfId="5" applyFont="1" applyFill="1" applyBorder="1" applyAlignment="1">
      <alignment horizontal="left"/>
    </xf>
    <xf numFmtId="0" fontId="21" fillId="3" borderId="5" xfId="5" applyFont="1" applyFill="1" applyBorder="1" applyAlignment="1">
      <alignment horizontal="left"/>
    </xf>
    <xf numFmtId="0" fontId="21" fillId="3" borderId="6" xfId="5" applyFont="1" applyFill="1" applyBorder="1" applyAlignment="1">
      <alignment horizontal="left"/>
    </xf>
    <xf numFmtId="0" fontId="21" fillId="3" borderId="40" xfId="5" applyFont="1" applyFill="1" applyBorder="1" applyAlignment="1">
      <alignment horizontal="left"/>
    </xf>
    <xf numFmtId="0" fontId="21" fillId="3" borderId="38" xfId="5" applyFont="1" applyFill="1" applyBorder="1" applyAlignment="1">
      <alignment horizontal="left"/>
    </xf>
    <xf numFmtId="0" fontId="21" fillId="3" borderId="41" xfId="5" applyFont="1" applyFill="1" applyBorder="1" applyAlignment="1">
      <alignment horizontal="left"/>
    </xf>
    <xf numFmtId="0" fontId="20" fillId="3" borderId="22" xfId="5" applyFont="1" applyFill="1" applyBorder="1" applyAlignment="1">
      <alignment horizontal="center"/>
    </xf>
    <xf numFmtId="0" fontId="20" fillId="3" borderId="14" xfId="5" applyFont="1" applyFill="1" applyBorder="1" applyAlignment="1">
      <alignment horizontal="center"/>
    </xf>
    <xf numFmtId="0" fontId="20" fillId="3" borderId="17" xfId="5" applyFont="1" applyFill="1" applyBorder="1" applyAlignment="1">
      <alignment horizontal="center"/>
    </xf>
    <xf numFmtId="0" fontId="20" fillId="3" borderId="23" xfId="5" applyFont="1" applyFill="1" applyBorder="1" applyAlignment="1">
      <alignment horizontal="center"/>
    </xf>
    <xf numFmtId="0" fontId="20" fillId="3" borderId="13" xfId="5" applyFont="1" applyFill="1" applyBorder="1" applyAlignment="1">
      <alignment horizontal="center"/>
    </xf>
    <xf numFmtId="0" fontId="20" fillId="3" borderId="16" xfId="5" applyFont="1" applyFill="1" applyBorder="1" applyAlignment="1">
      <alignment horizontal="center"/>
    </xf>
    <xf numFmtId="0" fontId="22" fillId="3" borderId="24" xfId="5" applyFont="1" applyFill="1" applyBorder="1" applyAlignment="1">
      <alignment horizontal="center" vertical="center" wrapText="1"/>
    </xf>
    <xf numFmtId="0" fontId="22" fillId="3" borderId="25" xfId="5" applyFont="1" applyFill="1" applyBorder="1" applyAlignment="1">
      <alignment horizontal="center" vertical="center" wrapText="1"/>
    </xf>
    <xf numFmtId="0" fontId="22" fillId="3" borderId="26" xfId="5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10" fontId="25" fillId="3" borderId="27" xfId="0" applyNumberFormat="1" applyFont="1" applyFill="1" applyBorder="1" applyAlignment="1">
      <alignment horizontal="center" vertical="center"/>
    </xf>
    <xf numFmtId="10" fontId="25" fillId="3" borderId="15" xfId="0" applyNumberFormat="1" applyFont="1" applyFill="1" applyBorder="1" applyAlignment="1">
      <alignment horizontal="center" vertical="center"/>
    </xf>
    <xf numFmtId="10" fontId="25" fillId="3" borderId="18" xfId="0" applyNumberFormat="1" applyFont="1" applyFill="1" applyBorder="1" applyAlignment="1">
      <alignment horizontal="center" vertical="center"/>
    </xf>
    <xf numFmtId="10" fontId="23" fillId="3" borderId="27" xfId="9" applyNumberFormat="1" applyFont="1" applyFill="1" applyBorder="1" applyAlignment="1">
      <alignment horizontal="center" vertical="center"/>
    </xf>
    <xf numFmtId="10" fontId="23" fillId="3" borderId="15" xfId="9" applyNumberFormat="1" applyFont="1" applyFill="1" applyBorder="1" applyAlignment="1">
      <alignment horizontal="center" vertical="center"/>
    </xf>
    <xf numFmtId="10" fontId="23" fillId="3" borderId="18" xfId="9" applyNumberFormat="1" applyFont="1" applyFill="1" applyBorder="1" applyAlignment="1">
      <alignment horizontal="center" vertical="center"/>
    </xf>
    <xf numFmtId="10" fontId="18" fillId="3" borderId="27" xfId="0" applyNumberFormat="1" applyFont="1" applyFill="1" applyBorder="1" applyAlignment="1">
      <alignment horizontal="center" vertical="center"/>
    </xf>
    <xf numFmtId="10" fontId="18" fillId="3" borderId="15" xfId="0" applyNumberFormat="1" applyFont="1" applyFill="1" applyBorder="1" applyAlignment="1">
      <alignment horizontal="center" vertical="center"/>
    </xf>
    <xf numFmtId="10" fontId="18" fillId="3" borderId="18" xfId="0" applyNumberFormat="1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19" fillId="3" borderId="28" xfId="5" applyFont="1" applyFill="1" applyBorder="1" applyAlignment="1">
      <alignment horizontal="left"/>
    </xf>
    <xf numFmtId="0" fontId="19" fillId="3" borderId="9" xfId="5" applyFont="1" applyFill="1" applyBorder="1" applyAlignment="1">
      <alignment horizontal="left"/>
    </xf>
    <xf numFmtId="0" fontId="19" fillId="3" borderId="30" xfId="5" applyFont="1" applyFill="1" applyBorder="1" applyAlignment="1">
      <alignment horizontal="left"/>
    </xf>
    <xf numFmtId="0" fontId="19" fillId="3" borderId="4" xfId="5" applyFont="1" applyFill="1" applyBorder="1" applyAlignment="1">
      <alignment horizontal="left"/>
    </xf>
    <xf numFmtId="0" fontId="19" fillId="3" borderId="5" xfId="5" applyFont="1" applyFill="1" applyBorder="1" applyAlignment="1">
      <alignment horizontal="left"/>
    </xf>
    <xf numFmtId="0" fontId="19" fillId="3" borderId="6" xfId="5" applyFont="1" applyFill="1" applyBorder="1" applyAlignment="1">
      <alignment horizontal="left"/>
    </xf>
    <xf numFmtId="0" fontId="22" fillId="3" borderId="23" xfId="5" applyFont="1" applyFill="1" applyBorder="1" applyAlignment="1">
      <alignment horizontal="center" vertical="center" wrapText="1"/>
    </xf>
    <xf numFmtId="0" fontId="22" fillId="3" borderId="13" xfId="5" applyFont="1" applyFill="1" applyBorder="1" applyAlignment="1">
      <alignment horizontal="center" vertical="center" wrapText="1"/>
    </xf>
    <xf numFmtId="0" fontId="22" fillId="3" borderId="16" xfId="5" applyFont="1" applyFill="1" applyBorder="1" applyAlignment="1">
      <alignment horizontal="center" vertical="center" wrapText="1"/>
    </xf>
    <xf numFmtId="0" fontId="22" fillId="3" borderId="2" xfId="5" applyFont="1" applyFill="1" applyBorder="1" applyAlignment="1">
      <alignment horizontal="center" vertical="center" wrapText="1"/>
    </xf>
    <xf numFmtId="0" fontId="22" fillId="3" borderId="0" xfId="5" applyFont="1" applyFill="1" applyBorder="1" applyAlignment="1">
      <alignment horizontal="center" vertical="center" wrapText="1"/>
    </xf>
    <xf numFmtId="0" fontId="22" fillId="3" borderId="3" xfId="5" applyFont="1" applyFill="1" applyBorder="1" applyAlignment="1">
      <alignment horizontal="center" vertical="center" wrapText="1"/>
    </xf>
    <xf numFmtId="0" fontId="19" fillId="3" borderId="29" xfId="5" applyFont="1" applyFill="1" applyBorder="1" applyAlignment="1">
      <alignment horizontal="left"/>
    </xf>
    <xf numFmtId="0" fontId="19" fillId="3" borderId="10" xfId="5" applyFont="1" applyFill="1" applyBorder="1" applyAlignment="1">
      <alignment horizontal="left"/>
    </xf>
    <xf numFmtId="0" fontId="19" fillId="3" borderId="31" xfId="5" applyFont="1" applyFill="1" applyBorder="1" applyAlignment="1">
      <alignment horizontal="left"/>
    </xf>
    <xf numFmtId="0" fontId="23" fillId="3" borderId="22" xfId="0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  <xf numFmtId="0" fontId="23" fillId="3" borderId="27" xfId="0" applyFont="1" applyFill="1" applyBorder="1" applyAlignment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10" fontId="23" fillId="3" borderId="27" xfId="0" applyNumberFormat="1" applyFont="1" applyFill="1" applyBorder="1" applyAlignment="1">
      <alignment horizontal="center" vertical="center" wrapText="1"/>
    </xf>
    <xf numFmtId="10" fontId="23" fillId="3" borderId="15" xfId="0" applyNumberFormat="1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168" fontId="65" fillId="3" borderId="5" xfId="0" applyNumberFormat="1" applyFont="1" applyFill="1" applyBorder="1"/>
  </cellXfs>
  <cellStyles count="13">
    <cellStyle name="Excel Built-in Explanatory Text" xfId="1" xr:uid="{00000000-0005-0000-0000-000000000000}"/>
    <cellStyle name="Excel Built-in Normal" xfId="11" xr:uid="{00000000-0005-0000-0000-000001000000}"/>
    <cellStyle name="Hiperlink" xfId="2" builtinId="8"/>
    <cellStyle name="Moeda" xfId="3" builtinId="4"/>
    <cellStyle name="Neutro" xfId="4" builtinId="28"/>
    <cellStyle name="Normal" xfId="0" builtinId="0"/>
    <cellStyle name="Normal 2" xfId="5" xr:uid="{00000000-0005-0000-0000-000006000000}"/>
    <cellStyle name="Normal 2 10" xfId="6" xr:uid="{00000000-0005-0000-0000-000007000000}"/>
    <cellStyle name="Normal 3" xfId="12" xr:uid="{00000000-0005-0000-0000-000008000000}"/>
    <cellStyle name="Normal 4 2" xfId="7" xr:uid="{00000000-0005-0000-0000-000009000000}"/>
    <cellStyle name="Normal 7" xfId="8" xr:uid="{00000000-0005-0000-0000-00000A000000}"/>
    <cellStyle name="Porcentagem" xfId="9" builtinId="5"/>
    <cellStyle name="Separador de milhares 2" xfId="10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BCC"/>
      <rgbColor rgb="00CCFFFF"/>
      <rgbColor rgb="00660066"/>
      <rgbColor rgb="00FF8080"/>
      <rgbColor rgb="000070C0"/>
      <rgbColor rgb="00CCCCFF"/>
      <rgbColor rgb="00000080"/>
      <rgbColor rgb="00FF00FF"/>
      <rgbColor rgb="00FFF2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BCD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6633"/>
      <color rgb="FF66FFFF"/>
      <color rgb="FFCC00FF"/>
      <color rgb="FFCC00CC"/>
      <color rgb="FF00FF00"/>
      <color rgb="FFFF66FF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66675</xdr:colOff>
      <xdr:row>196</xdr:row>
      <xdr:rowOff>0</xdr:rowOff>
    </xdr:to>
    <xdr:sp macro="" textlink="">
      <xdr:nvSpPr>
        <xdr:cNvPr id="1336" name="CustomShape 1" hidden="1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3935075" cy="3188017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66675</xdr:colOff>
      <xdr:row>196</xdr:row>
      <xdr:rowOff>0</xdr:rowOff>
    </xdr:to>
    <xdr:sp macro="" textlink="">
      <xdr:nvSpPr>
        <xdr:cNvPr id="1337" name="CustomShape 1" hidden="1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3935075" cy="3188017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66675</xdr:colOff>
      <xdr:row>196</xdr:row>
      <xdr:rowOff>0</xdr:rowOff>
    </xdr:to>
    <xdr:sp macro="" textlink="">
      <xdr:nvSpPr>
        <xdr:cNvPr id="1338" name="CustomShape 1" hidden="1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3935075" cy="3188017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66675</xdr:colOff>
      <xdr:row>196</xdr:row>
      <xdr:rowOff>0</xdr:rowOff>
    </xdr:to>
    <xdr:sp macro="" textlink="">
      <xdr:nvSpPr>
        <xdr:cNvPr id="1339" name="CustomShape 1" hidden="1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3935075" cy="3188017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66675</xdr:colOff>
      <xdr:row>196</xdr:row>
      <xdr:rowOff>0</xdr:rowOff>
    </xdr:to>
    <xdr:sp macro="" textlink="">
      <xdr:nvSpPr>
        <xdr:cNvPr id="1340" name="CustomShape 1" hidden="1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3935075" cy="3188017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2486025</xdr:colOff>
      <xdr:row>196</xdr:row>
      <xdr:rowOff>0</xdr:rowOff>
    </xdr:to>
    <xdr:sp macro="" textlink="">
      <xdr:nvSpPr>
        <xdr:cNvPr id="1341" name="CustomShape 1" hidden="1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77300" cy="3073717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2486025</xdr:colOff>
      <xdr:row>196</xdr:row>
      <xdr:rowOff>0</xdr:rowOff>
    </xdr:to>
    <xdr:sp macro="" textlink="">
      <xdr:nvSpPr>
        <xdr:cNvPr id="1342" name="CustomShape 1" hidden="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77300" cy="3073717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2486025</xdr:colOff>
      <xdr:row>196</xdr:row>
      <xdr:rowOff>0</xdr:rowOff>
    </xdr:to>
    <xdr:sp macro="" textlink="">
      <xdr:nvSpPr>
        <xdr:cNvPr id="1343" name="CustomShape 1" hidden="1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77300" cy="3073717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2486025</xdr:colOff>
      <xdr:row>196</xdr:row>
      <xdr:rowOff>0</xdr:rowOff>
    </xdr:to>
    <xdr:sp macro="" textlink="">
      <xdr:nvSpPr>
        <xdr:cNvPr id="1344" name="CustomShape 1" hidden="1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77300" cy="3073717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2486025</xdr:colOff>
      <xdr:row>196</xdr:row>
      <xdr:rowOff>0</xdr:rowOff>
    </xdr:to>
    <xdr:sp macro="" textlink="">
      <xdr:nvSpPr>
        <xdr:cNvPr id="1345" name="CustomShape 1" hidden="1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77300" cy="3073717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284513</xdr:colOff>
      <xdr:row>0</xdr:row>
      <xdr:rowOff>158750</xdr:rowOff>
    </xdr:from>
    <xdr:to>
      <xdr:col>2</xdr:col>
      <xdr:colOff>1958698</xdr:colOff>
      <xdr:row>5</xdr:row>
      <xdr:rowOff>163984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513" y="158750"/>
          <a:ext cx="3991935" cy="1227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37133</xdr:colOff>
      <xdr:row>0</xdr:row>
      <xdr:rowOff>0</xdr:rowOff>
    </xdr:from>
    <xdr:to>
      <xdr:col>3</xdr:col>
      <xdr:colOff>326883</xdr:colOff>
      <xdr:row>3</xdr:row>
      <xdr:rowOff>142875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298" y="0"/>
          <a:ext cx="1925926" cy="700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123703</xdr:colOff>
      <xdr:row>0</xdr:row>
      <xdr:rowOff>0</xdr:rowOff>
    </xdr:from>
    <xdr:to>
      <xdr:col>1</xdr:col>
      <xdr:colOff>1385455</xdr:colOff>
      <xdr:row>4</xdr:row>
      <xdr:rowOff>148441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03" y="0"/>
          <a:ext cx="2746168" cy="8906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27"/>
  <sheetViews>
    <sheetView tabSelected="1" view="pageLayout" zoomScale="60" zoomScaleNormal="60" zoomScaleSheetLayoutView="30" zoomScalePageLayoutView="60" workbookViewId="0">
      <selection activeCell="A2" sqref="A2:H2"/>
    </sheetView>
  </sheetViews>
  <sheetFormatPr defaultColWidth="8" defaultRowHeight="18" x14ac:dyDescent="0.25"/>
  <cols>
    <col min="1" max="1" width="18.42578125" style="30" customWidth="1"/>
    <col min="2" max="2" width="14" style="30" customWidth="1"/>
    <col min="3" max="3" width="62" style="30" customWidth="1"/>
    <col min="4" max="4" width="58.140625" style="30" customWidth="1"/>
    <col min="5" max="5" width="30.5703125" style="31" customWidth="1"/>
    <col min="6" max="6" width="25.28515625" style="43" bestFit="1" customWidth="1"/>
    <col min="7" max="7" width="25.140625" style="45" bestFit="1" customWidth="1"/>
    <col min="8" max="8" width="25.42578125" style="42" customWidth="1"/>
    <col min="9" max="12" width="8" style="30" customWidth="1"/>
    <col min="13" max="16384" width="8" style="30"/>
  </cols>
  <sheetData>
    <row r="1" spans="1:8" ht="29.25" customHeight="1" x14ac:dyDescent="0.25">
      <c r="A1" s="436"/>
      <c r="B1" s="437"/>
      <c r="C1" s="437"/>
      <c r="D1" s="437"/>
      <c r="E1" s="437"/>
      <c r="F1" s="437"/>
      <c r="G1" s="437"/>
      <c r="H1" s="438"/>
    </row>
    <row r="2" spans="1:8" x14ac:dyDescent="0.25">
      <c r="A2" s="439" t="s">
        <v>37</v>
      </c>
      <c r="B2" s="440"/>
      <c r="C2" s="440"/>
      <c r="D2" s="440"/>
      <c r="E2" s="440"/>
      <c r="F2" s="440"/>
      <c r="G2" s="440"/>
      <c r="H2" s="441"/>
    </row>
    <row r="3" spans="1:8" x14ac:dyDescent="0.25">
      <c r="A3" s="439" t="s">
        <v>38</v>
      </c>
      <c r="B3" s="440"/>
      <c r="C3" s="440"/>
      <c r="D3" s="440"/>
      <c r="E3" s="440"/>
      <c r="F3" s="440"/>
      <c r="G3" s="440"/>
      <c r="H3" s="441"/>
    </row>
    <row r="4" spans="1:8" ht="15.75" customHeight="1" x14ac:dyDescent="0.25">
      <c r="A4" s="183"/>
      <c r="B4" s="184"/>
      <c r="C4" s="184"/>
      <c r="D4" s="184"/>
      <c r="E4" s="185"/>
      <c r="F4" s="184"/>
      <c r="G4" s="184"/>
      <c r="H4" s="186"/>
    </row>
    <row r="5" spans="1:8" ht="15.75" customHeight="1" x14ac:dyDescent="0.25">
      <c r="A5" s="183"/>
      <c r="B5" s="184"/>
      <c r="C5" s="184"/>
      <c r="D5" s="184"/>
      <c r="E5" s="185"/>
      <c r="F5" s="184"/>
      <c r="G5" s="184"/>
      <c r="H5" s="186"/>
    </row>
    <row r="6" spans="1:8" ht="18.75" thickBot="1" x14ac:dyDescent="0.3">
      <c r="A6" s="447"/>
      <c r="B6" s="448"/>
      <c r="C6" s="448"/>
      <c r="D6" s="448"/>
      <c r="E6" s="448"/>
      <c r="F6" s="448"/>
      <c r="G6" s="448"/>
      <c r="H6" s="449"/>
    </row>
    <row r="7" spans="1:8" x14ac:dyDescent="0.25">
      <c r="A7" s="450" t="s">
        <v>16</v>
      </c>
      <c r="B7" s="450"/>
      <c r="C7" s="450"/>
      <c r="D7" s="450"/>
      <c r="E7" s="450"/>
      <c r="F7" s="450"/>
      <c r="G7" s="450"/>
      <c r="H7" s="450"/>
    </row>
    <row r="8" spans="1:8" x14ac:dyDescent="0.25">
      <c r="A8" s="451" t="s">
        <v>42</v>
      </c>
      <c r="B8" s="451"/>
      <c r="C8" s="451"/>
      <c r="D8" s="451"/>
      <c r="E8" s="451"/>
      <c r="F8" s="451"/>
      <c r="G8" s="451"/>
      <c r="H8" s="451"/>
    </row>
    <row r="9" spans="1:8" x14ac:dyDescent="0.25">
      <c r="A9" s="452" t="s">
        <v>43</v>
      </c>
      <c r="B9" s="453"/>
      <c r="C9" s="453"/>
      <c r="D9" s="453"/>
      <c r="E9" s="453"/>
      <c r="F9" s="453"/>
      <c r="G9" s="453"/>
      <c r="H9" s="454"/>
    </row>
    <row r="10" spans="1:8" x14ac:dyDescent="0.25">
      <c r="A10" s="455" t="s">
        <v>47</v>
      </c>
      <c r="B10" s="456"/>
      <c r="C10" s="456"/>
      <c r="D10" s="456"/>
      <c r="E10" s="456"/>
      <c r="F10" s="456"/>
      <c r="G10" s="456"/>
      <c r="H10" s="457"/>
    </row>
    <row r="11" spans="1:8" x14ac:dyDescent="0.25">
      <c r="A11" s="187" t="s">
        <v>48</v>
      </c>
      <c r="B11" s="188"/>
      <c r="C11" s="188"/>
      <c r="D11" s="188"/>
      <c r="E11" s="189"/>
      <c r="F11" s="188"/>
      <c r="G11" s="188"/>
      <c r="H11" s="190"/>
    </row>
    <row r="12" spans="1:8" x14ac:dyDescent="0.25">
      <c r="A12" s="187" t="s">
        <v>46</v>
      </c>
      <c r="B12" s="191"/>
      <c r="C12" s="191"/>
      <c r="D12" s="192"/>
      <c r="E12" s="193"/>
      <c r="F12" s="192"/>
      <c r="G12" s="192"/>
      <c r="H12" s="194"/>
    </row>
    <row r="13" spans="1:8" x14ac:dyDescent="0.25">
      <c r="A13" s="195"/>
      <c r="B13" s="196"/>
      <c r="C13" s="196"/>
      <c r="D13" s="197"/>
      <c r="E13" s="90"/>
      <c r="F13" s="197"/>
      <c r="G13" s="197"/>
      <c r="H13" s="198"/>
    </row>
    <row r="14" spans="1:8" x14ac:dyDescent="0.25">
      <c r="A14" s="187" t="s">
        <v>339</v>
      </c>
      <c r="B14" s="196"/>
      <c r="C14" s="196"/>
      <c r="D14" s="197"/>
      <c r="E14" s="90"/>
      <c r="F14" s="197"/>
      <c r="G14" s="197"/>
      <c r="H14" s="198"/>
    </row>
    <row r="15" spans="1:8" ht="18.75" thickBot="1" x14ac:dyDescent="0.3">
      <c r="A15" s="195"/>
      <c r="B15" s="196"/>
      <c r="C15" s="196"/>
      <c r="D15" s="197"/>
      <c r="E15" s="32"/>
      <c r="F15" s="199"/>
      <c r="G15" s="197"/>
      <c r="H15" s="198"/>
    </row>
    <row r="16" spans="1:8" ht="18.75" customHeight="1" x14ac:dyDescent="0.25">
      <c r="A16" s="458" t="s">
        <v>68</v>
      </c>
      <c r="B16" s="459"/>
      <c r="C16" s="460"/>
      <c r="D16" s="108">
        <f>574503.45+1756+3803.98</f>
        <v>580063.42999999993</v>
      </c>
      <c r="E16" s="32"/>
      <c r="F16" s="85"/>
      <c r="G16" s="86"/>
      <c r="H16" s="87"/>
    </row>
    <row r="17" spans="1:14" x14ac:dyDescent="0.25">
      <c r="A17" s="442" t="s">
        <v>0</v>
      </c>
      <c r="B17" s="435"/>
      <c r="C17" s="443"/>
      <c r="D17" s="98">
        <v>214140.9</v>
      </c>
      <c r="E17" s="46"/>
      <c r="F17" s="47"/>
      <c r="G17" s="47"/>
      <c r="H17" s="33"/>
    </row>
    <row r="18" spans="1:14" x14ac:dyDescent="0.25">
      <c r="A18" s="442" t="s">
        <v>13</v>
      </c>
      <c r="B18" s="435"/>
      <c r="C18" s="443"/>
      <c r="D18" s="63">
        <v>39411.5</v>
      </c>
      <c r="E18" s="88"/>
      <c r="F18" s="47"/>
      <c r="G18" s="47"/>
      <c r="H18" s="33"/>
    </row>
    <row r="19" spans="1:14" x14ac:dyDescent="0.25">
      <c r="A19" s="444" t="s">
        <v>14</v>
      </c>
      <c r="B19" s="445"/>
      <c r="C19" s="446"/>
      <c r="D19" s="378">
        <v>515.03</v>
      </c>
      <c r="E19" s="89"/>
      <c r="F19" s="47"/>
      <c r="G19" s="47"/>
      <c r="H19" s="33"/>
    </row>
    <row r="20" spans="1:14" x14ac:dyDescent="0.25">
      <c r="A20" s="435" t="s">
        <v>1</v>
      </c>
      <c r="B20" s="435"/>
      <c r="C20" s="435"/>
      <c r="D20" s="366">
        <v>150</v>
      </c>
      <c r="E20" s="380" t="s">
        <v>336</v>
      </c>
      <c r="F20" s="100"/>
      <c r="G20" s="100"/>
      <c r="H20" s="101"/>
    </row>
    <row r="21" spans="1:14" x14ac:dyDescent="0.25">
      <c r="A21" s="435" t="s">
        <v>1</v>
      </c>
      <c r="B21" s="435"/>
      <c r="C21" s="435"/>
      <c r="D21" s="366">
        <v>122.3</v>
      </c>
      <c r="E21" s="380" t="s">
        <v>337</v>
      </c>
      <c r="F21" s="100"/>
      <c r="G21" s="100"/>
      <c r="H21" s="101"/>
    </row>
    <row r="22" spans="1:14" ht="18.75" thickBot="1" x14ac:dyDescent="0.3">
      <c r="A22" s="406" t="s">
        <v>12</v>
      </c>
      <c r="B22" s="407"/>
      <c r="C22" s="408"/>
      <c r="D22" s="379">
        <f>SUM(D16:D21)</f>
        <v>834403.16</v>
      </c>
      <c r="E22" s="90"/>
      <c r="F22" s="47"/>
      <c r="G22" s="47"/>
      <c r="H22" s="33"/>
    </row>
    <row r="23" spans="1:14" x14ac:dyDescent="0.25">
      <c r="A23" s="409" t="s">
        <v>35</v>
      </c>
      <c r="B23" s="410"/>
      <c r="C23" s="411"/>
      <c r="D23" s="367">
        <f>254057.46</f>
        <v>254057.46</v>
      </c>
      <c r="E23" s="61" t="s">
        <v>15</v>
      </c>
      <c r="F23" s="34" t="s">
        <v>2</v>
      </c>
      <c r="G23" s="35"/>
      <c r="H23" s="36" t="s">
        <v>3</v>
      </c>
    </row>
    <row r="24" spans="1:14" ht="18.75" thickBot="1" x14ac:dyDescent="0.3">
      <c r="A24" s="412" t="s">
        <v>70</v>
      </c>
      <c r="B24" s="413"/>
      <c r="C24" s="414"/>
      <c r="D24" s="377">
        <f>D22-D23</f>
        <v>580345.70000000007</v>
      </c>
      <c r="E24" s="62">
        <v>574199.98</v>
      </c>
      <c r="F24" s="91">
        <v>6145.72</v>
      </c>
      <c r="G24" s="37"/>
      <c r="H24" s="38">
        <f>D24-E24-F24</f>
        <v>8.8220986071974039E-11</v>
      </c>
    </row>
    <row r="25" spans="1:14" x14ac:dyDescent="0.25">
      <c r="A25" s="395"/>
      <c r="B25" s="395"/>
      <c r="C25" s="415"/>
      <c r="D25" s="416"/>
      <c r="E25" s="415"/>
      <c r="F25" s="415"/>
      <c r="G25" s="415"/>
      <c r="H25" s="415"/>
    </row>
    <row r="26" spans="1:14" ht="18.75" thickBot="1" x14ac:dyDescent="0.3">
      <c r="A26" s="419" t="s">
        <v>4</v>
      </c>
      <c r="B26" s="420"/>
      <c r="C26" s="421"/>
      <c r="D26" s="419" t="s">
        <v>5</v>
      </c>
      <c r="E26" s="422"/>
      <c r="F26" s="423"/>
      <c r="G26" s="422"/>
      <c r="H26" s="424"/>
    </row>
    <row r="27" spans="1:14" ht="15" customHeight="1" x14ac:dyDescent="0.25">
      <c r="A27" s="425" t="s">
        <v>6</v>
      </c>
      <c r="B27" s="426"/>
      <c r="C27" s="427" t="s">
        <v>7</v>
      </c>
      <c r="D27" s="427" t="s">
        <v>55</v>
      </c>
      <c r="E27" s="429" t="s">
        <v>8</v>
      </c>
      <c r="F27" s="431" t="s">
        <v>33</v>
      </c>
      <c r="G27" s="433" t="s">
        <v>9</v>
      </c>
      <c r="H27" s="417" t="s">
        <v>58</v>
      </c>
    </row>
    <row r="28" spans="1:14" ht="35.25" customHeight="1" thickBot="1" x14ac:dyDescent="0.3">
      <c r="A28" s="215" t="s">
        <v>17</v>
      </c>
      <c r="B28" s="226" t="s">
        <v>11</v>
      </c>
      <c r="C28" s="428"/>
      <c r="D28" s="428"/>
      <c r="E28" s="430"/>
      <c r="F28" s="432"/>
      <c r="G28" s="434"/>
      <c r="H28" s="418"/>
      <c r="I28" s="39"/>
      <c r="J28" s="39"/>
      <c r="K28" s="39"/>
      <c r="L28" s="39"/>
      <c r="M28" s="39"/>
      <c r="N28" s="39"/>
    </row>
    <row r="29" spans="1:14" x14ac:dyDescent="0.25">
      <c r="C29" s="400" t="s">
        <v>7</v>
      </c>
      <c r="D29" s="402" t="s">
        <v>25</v>
      </c>
      <c r="E29" s="404" t="s">
        <v>8</v>
      </c>
      <c r="G29" s="396" t="s">
        <v>9</v>
      </c>
      <c r="H29" s="398" t="s">
        <v>10</v>
      </c>
      <c r="I29" s="391"/>
      <c r="J29" s="392"/>
      <c r="K29" s="393"/>
      <c r="L29" s="394"/>
      <c r="M29" s="39"/>
      <c r="N29" s="39"/>
    </row>
    <row r="30" spans="1:14" x14ac:dyDescent="0.25">
      <c r="C30" s="401"/>
      <c r="D30" s="403"/>
      <c r="E30" s="405"/>
      <c r="G30" s="397"/>
      <c r="H30" s="399"/>
      <c r="I30" s="391"/>
      <c r="J30" s="392"/>
      <c r="K30" s="393"/>
      <c r="L30" s="394"/>
      <c r="M30" s="39"/>
      <c r="N30" s="39"/>
    </row>
    <row r="31" spans="1:14" x14ac:dyDescent="0.25">
      <c r="A31" s="299">
        <v>44151</v>
      </c>
      <c r="B31" s="300" t="s">
        <v>79</v>
      </c>
      <c r="C31" s="333" t="s">
        <v>78</v>
      </c>
      <c r="D31" s="333" t="s">
        <v>77</v>
      </c>
      <c r="E31" s="334">
        <v>2140.92</v>
      </c>
      <c r="F31" s="381">
        <v>120101</v>
      </c>
      <c r="G31" s="335">
        <v>44166</v>
      </c>
      <c r="H31" s="333" t="s">
        <v>73</v>
      </c>
      <c r="I31" s="41"/>
      <c r="J31" s="39"/>
      <c r="K31" s="39"/>
      <c r="L31" s="39"/>
      <c r="M31" s="39"/>
      <c r="N31" s="39"/>
    </row>
    <row r="32" spans="1:14" x14ac:dyDescent="0.25">
      <c r="A32" s="299">
        <v>44155</v>
      </c>
      <c r="B32" s="300" t="s">
        <v>76</v>
      </c>
      <c r="C32" s="333" t="s">
        <v>75</v>
      </c>
      <c r="D32" s="333" t="s">
        <v>74</v>
      </c>
      <c r="E32" s="334">
        <v>400</v>
      </c>
      <c r="F32" s="381">
        <v>120102</v>
      </c>
      <c r="G32" s="335">
        <v>44166</v>
      </c>
      <c r="H32" s="333" t="s">
        <v>73</v>
      </c>
      <c r="I32" s="41"/>
      <c r="J32" s="39"/>
      <c r="K32" s="39"/>
      <c r="L32" s="39"/>
      <c r="M32" s="39"/>
      <c r="N32" s="39"/>
    </row>
    <row r="33" spans="1:14" x14ac:dyDescent="0.25">
      <c r="A33" s="299">
        <v>44160</v>
      </c>
      <c r="B33" s="300" t="s">
        <v>82</v>
      </c>
      <c r="C33" s="333" t="s">
        <v>81</v>
      </c>
      <c r="D33" s="333" t="s">
        <v>80</v>
      </c>
      <c r="E33" s="334">
        <v>832.3</v>
      </c>
      <c r="F33" s="381">
        <v>120103</v>
      </c>
      <c r="G33" s="335">
        <v>44166</v>
      </c>
      <c r="H33" s="333" t="s">
        <v>73</v>
      </c>
      <c r="I33" s="41"/>
      <c r="J33" s="39"/>
      <c r="K33" s="39"/>
      <c r="L33" s="39"/>
      <c r="M33" s="39"/>
      <c r="N33" s="39"/>
    </row>
    <row r="34" spans="1:14" x14ac:dyDescent="0.25">
      <c r="A34" s="299">
        <v>44154</v>
      </c>
      <c r="B34" s="300" t="s">
        <v>85</v>
      </c>
      <c r="C34" s="333" t="s">
        <v>84</v>
      </c>
      <c r="D34" s="333" t="s">
        <v>83</v>
      </c>
      <c r="E34" s="334">
        <v>132.31</v>
      </c>
      <c r="F34" s="381">
        <v>120104</v>
      </c>
      <c r="G34" s="335">
        <v>44166</v>
      </c>
      <c r="H34" s="333" t="s">
        <v>73</v>
      </c>
      <c r="I34" s="40"/>
    </row>
    <row r="35" spans="1:14" x14ac:dyDescent="0.25">
      <c r="A35" s="299">
        <v>44153</v>
      </c>
      <c r="B35" s="300" t="s">
        <v>87</v>
      </c>
      <c r="C35" s="333" t="s">
        <v>86</v>
      </c>
      <c r="D35" s="333" t="s">
        <v>83</v>
      </c>
      <c r="E35" s="334">
        <v>1305</v>
      </c>
      <c r="F35" s="381">
        <v>120105</v>
      </c>
      <c r="G35" s="335">
        <v>44166</v>
      </c>
      <c r="H35" s="333" t="s">
        <v>73</v>
      </c>
      <c r="I35" s="40"/>
    </row>
    <row r="36" spans="1:14" x14ac:dyDescent="0.25">
      <c r="A36" s="299">
        <v>44152</v>
      </c>
      <c r="B36" s="300" t="s">
        <v>90</v>
      </c>
      <c r="C36" s="333" t="s">
        <v>89</v>
      </c>
      <c r="D36" s="333" t="s">
        <v>80</v>
      </c>
      <c r="E36" s="334">
        <v>502.14</v>
      </c>
      <c r="F36" s="381">
        <v>120106</v>
      </c>
      <c r="G36" s="335">
        <v>44166</v>
      </c>
      <c r="H36" s="333" t="s">
        <v>73</v>
      </c>
      <c r="I36" s="40"/>
    </row>
    <row r="37" spans="1:14" x14ac:dyDescent="0.25">
      <c r="A37" s="299">
        <v>44152</v>
      </c>
      <c r="B37" s="300" t="s">
        <v>88</v>
      </c>
      <c r="C37" s="333" t="s">
        <v>81</v>
      </c>
      <c r="D37" s="333" t="s">
        <v>80</v>
      </c>
      <c r="E37" s="334">
        <v>1421.1</v>
      </c>
      <c r="F37" s="381">
        <v>120107</v>
      </c>
      <c r="G37" s="335">
        <v>44166</v>
      </c>
      <c r="H37" s="333" t="s">
        <v>73</v>
      </c>
      <c r="I37" s="40"/>
    </row>
    <row r="38" spans="1:14" x14ac:dyDescent="0.25">
      <c r="A38" s="299">
        <v>44151</v>
      </c>
      <c r="B38" s="300" t="s">
        <v>93</v>
      </c>
      <c r="C38" s="333" t="s">
        <v>92</v>
      </c>
      <c r="D38" s="333" t="s">
        <v>91</v>
      </c>
      <c r="E38" s="334">
        <v>244</v>
      </c>
      <c r="F38" s="381">
        <v>120108</v>
      </c>
      <c r="G38" s="335">
        <v>44166</v>
      </c>
      <c r="H38" s="333" t="s">
        <v>73</v>
      </c>
      <c r="I38" s="40"/>
    </row>
    <row r="39" spans="1:14" x14ac:dyDescent="0.25">
      <c r="A39" s="299">
        <v>44152</v>
      </c>
      <c r="B39" s="300" t="s">
        <v>94</v>
      </c>
      <c r="C39" s="333" t="s">
        <v>84</v>
      </c>
      <c r="D39" s="333" t="s">
        <v>91</v>
      </c>
      <c r="E39" s="334">
        <v>1049.0899999999999</v>
      </c>
      <c r="F39" s="381">
        <v>120109</v>
      </c>
      <c r="G39" s="335">
        <v>44166</v>
      </c>
      <c r="H39" s="333" t="s">
        <v>73</v>
      </c>
      <c r="I39" s="40"/>
    </row>
    <row r="40" spans="1:14" x14ac:dyDescent="0.25">
      <c r="A40" s="299">
        <v>44151</v>
      </c>
      <c r="B40" s="300" t="s">
        <v>96</v>
      </c>
      <c r="C40" s="333" t="s">
        <v>95</v>
      </c>
      <c r="D40" s="333" t="s">
        <v>80</v>
      </c>
      <c r="E40" s="334">
        <v>424</v>
      </c>
      <c r="F40" s="381">
        <v>120110</v>
      </c>
      <c r="G40" s="335">
        <v>44166</v>
      </c>
      <c r="H40" s="333" t="s">
        <v>73</v>
      </c>
      <c r="I40" s="40"/>
    </row>
    <row r="41" spans="1:14" x14ac:dyDescent="0.25">
      <c r="A41" s="299">
        <v>44138</v>
      </c>
      <c r="B41" s="300" t="s">
        <v>98</v>
      </c>
      <c r="C41" s="333" t="s">
        <v>97</v>
      </c>
      <c r="D41" s="333" t="s">
        <v>91</v>
      </c>
      <c r="E41" s="334">
        <v>1641.7</v>
      </c>
      <c r="F41" s="381">
        <v>120111</v>
      </c>
      <c r="G41" s="335">
        <v>44166</v>
      </c>
      <c r="H41" s="333" t="s">
        <v>73</v>
      </c>
      <c r="I41" s="40"/>
    </row>
    <row r="42" spans="1:14" x14ac:dyDescent="0.25">
      <c r="A42" s="299">
        <v>44139</v>
      </c>
      <c r="B42" s="300" t="s">
        <v>101</v>
      </c>
      <c r="C42" s="333" t="s">
        <v>100</v>
      </c>
      <c r="D42" s="333" t="s">
        <v>99</v>
      </c>
      <c r="E42" s="334">
        <v>485.78</v>
      </c>
      <c r="F42" s="381">
        <v>120112</v>
      </c>
      <c r="G42" s="335">
        <v>44166</v>
      </c>
      <c r="H42" s="333" t="s">
        <v>73</v>
      </c>
      <c r="I42" s="40"/>
    </row>
    <row r="43" spans="1:14" x14ac:dyDescent="0.25">
      <c r="A43" s="299">
        <v>44158</v>
      </c>
      <c r="B43" s="300" t="s">
        <v>104</v>
      </c>
      <c r="C43" s="333" t="s">
        <v>103</v>
      </c>
      <c r="D43" s="333" t="s">
        <v>102</v>
      </c>
      <c r="E43" s="334">
        <v>150</v>
      </c>
      <c r="F43" s="381">
        <v>120113</v>
      </c>
      <c r="G43" s="335">
        <v>44166</v>
      </c>
      <c r="H43" s="333" t="s">
        <v>73</v>
      </c>
      <c r="I43" s="40"/>
    </row>
    <row r="44" spans="1:14" x14ac:dyDescent="0.25">
      <c r="A44" s="299">
        <v>44153</v>
      </c>
      <c r="B44" s="300" t="s">
        <v>106</v>
      </c>
      <c r="C44" s="333" t="s">
        <v>105</v>
      </c>
      <c r="D44" s="333" t="s">
        <v>80</v>
      </c>
      <c r="E44" s="334">
        <v>6468.87</v>
      </c>
      <c r="F44" s="381">
        <v>120301</v>
      </c>
      <c r="G44" s="335">
        <v>44168</v>
      </c>
      <c r="H44" s="333" t="s">
        <v>73</v>
      </c>
      <c r="I44" s="40"/>
    </row>
    <row r="45" spans="1:14" x14ac:dyDescent="0.25">
      <c r="A45" s="262">
        <v>44168</v>
      </c>
      <c r="B45" s="255" t="s">
        <v>107</v>
      </c>
      <c r="C45" s="255" t="s">
        <v>108</v>
      </c>
      <c r="D45" s="255" t="s">
        <v>109</v>
      </c>
      <c r="E45" s="346">
        <v>122.3</v>
      </c>
      <c r="F45" s="381">
        <v>120302</v>
      </c>
      <c r="G45" s="335">
        <v>44168</v>
      </c>
      <c r="H45" s="333" t="s">
        <v>110</v>
      </c>
      <c r="I45" s="40"/>
    </row>
    <row r="46" spans="1:14" x14ac:dyDescent="0.25">
      <c r="A46" s="262">
        <v>44168</v>
      </c>
      <c r="B46" s="255" t="s">
        <v>202</v>
      </c>
      <c r="C46" s="255" t="s">
        <v>203</v>
      </c>
      <c r="D46" s="255" t="s">
        <v>204</v>
      </c>
      <c r="E46" s="346">
        <v>10.45</v>
      </c>
      <c r="F46" s="382">
        <v>803381100022150</v>
      </c>
      <c r="G46" s="335">
        <v>44168</v>
      </c>
      <c r="H46" s="333" t="s">
        <v>127</v>
      </c>
      <c r="I46" s="40"/>
    </row>
    <row r="47" spans="1:14" x14ac:dyDescent="0.25">
      <c r="A47" s="299">
        <v>44166</v>
      </c>
      <c r="B47" s="255" t="s">
        <v>202</v>
      </c>
      <c r="C47" s="333" t="s">
        <v>113</v>
      </c>
      <c r="D47" s="333" t="s">
        <v>112</v>
      </c>
      <c r="E47" s="334">
        <v>804.92</v>
      </c>
      <c r="F47" s="382">
        <v>550172000052603</v>
      </c>
      <c r="G47" s="335">
        <v>44169</v>
      </c>
      <c r="H47" s="333" t="s">
        <v>111</v>
      </c>
      <c r="I47" s="40"/>
    </row>
    <row r="48" spans="1:14" x14ac:dyDescent="0.25">
      <c r="A48" s="299">
        <v>44166</v>
      </c>
      <c r="B48" s="255" t="s">
        <v>202</v>
      </c>
      <c r="C48" s="333" t="s">
        <v>246</v>
      </c>
      <c r="D48" s="333" t="s">
        <v>112</v>
      </c>
      <c r="E48" s="334">
        <v>840.94</v>
      </c>
      <c r="F48" s="382">
        <v>550172000074888</v>
      </c>
      <c r="G48" s="335">
        <v>44169</v>
      </c>
      <c r="H48" s="333" t="s">
        <v>111</v>
      </c>
      <c r="I48" s="40"/>
    </row>
    <row r="49" spans="1:9" x14ac:dyDescent="0.25">
      <c r="A49" s="299">
        <v>44166</v>
      </c>
      <c r="B49" s="255" t="s">
        <v>202</v>
      </c>
      <c r="C49" s="333" t="s">
        <v>114</v>
      </c>
      <c r="D49" s="333" t="s">
        <v>112</v>
      </c>
      <c r="E49" s="334">
        <v>684.84</v>
      </c>
      <c r="F49" s="382">
        <v>550172000088808</v>
      </c>
      <c r="G49" s="335">
        <v>44169</v>
      </c>
      <c r="H49" s="333" t="s">
        <v>111</v>
      </c>
      <c r="I49" s="40"/>
    </row>
    <row r="50" spans="1:9" x14ac:dyDescent="0.25">
      <c r="A50" s="299">
        <v>44166</v>
      </c>
      <c r="B50" s="255" t="s">
        <v>202</v>
      </c>
      <c r="C50" s="333" t="s">
        <v>115</v>
      </c>
      <c r="D50" s="333" t="s">
        <v>112</v>
      </c>
      <c r="E50" s="334">
        <v>2069.9899999999998</v>
      </c>
      <c r="F50" s="382">
        <v>550172000089254</v>
      </c>
      <c r="G50" s="335">
        <v>44169</v>
      </c>
      <c r="H50" s="333" t="s">
        <v>111</v>
      </c>
      <c r="I50" s="40"/>
    </row>
    <row r="51" spans="1:9" x14ac:dyDescent="0.25">
      <c r="A51" s="299">
        <v>44166</v>
      </c>
      <c r="B51" s="255" t="s">
        <v>202</v>
      </c>
      <c r="C51" s="333" t="s">
        <v>116</v>
      </c>
      <c r="D51" s="333" t="s">
        <v>112</v>
      </c>
      <c r="E51" s="334">
        <v>3665.66</v>
      </c>
      <c r="F51" s="382">
        <v>550172000111961</v>
      </c>
      <c r="G51" s="335">
        <v>44169</v>
      </c>
      <c r="H51" s="333" t="s">
        <v>111</v>
      </c>
      <c r="I51" s="40"/>
    </row>
    <row r="52" spans="1:9" x14ac:dyDescent="0.25">
      <c r="A52" s="299">
        <v>44166</v>
      </c>
      <c r="B52" s="255" t="s">
        <v>202</v>
      </c>
      <c r="C52" s="333" t="s">
        <v>247</v>
      </c>
      <c r="D52" s="333" t="s">
        <v>112</v>
      </c>
      <c r="E52" s="334">
        <v>891.81</v>
      </c>
      <c r="F52" s="382">
        <v>550172510019203</v>
      </c>
      <c r="G52" s="335">
        <v>44169</v>
      </c>
      <c r="H52" s="333" t="s">
        <v>111</v>
      </c>
      <c r="I52" s="40"/>
    </row>
    <row r="53" spans="1:9" x14ac:dyDescent="0.25">
      <c r="A53" s="299">
        <v>44166</v>
      </c>
      <c r="B53" s="255" t="s">
        <v>202</v>
      </c>
      <c r="C53" s="333" t="s">
        <v>118</v>
      </c>
      <c r="D53" s="333" t="s">
        <v>117</v>
      </c>
      <c r="E53" s="334">
        <v>404.8</v>
      </c>
      <c r="F53" s="382">
        <v>550172510062857</v>
      </c>
      <c r="G53" s="335">
        <v>44169</v>
      </c>
      <c r="H53" s="333" t="s">
        <v>111</v>
      </c>
      <c r="I53" s="40"/>
    </row>
    <row r="54" spans="1:9" x14ac:dyDescent="0.25">
      <c r="A54" s="299">
        <v>44166</v>
      </c>
      <c r="B54" s="255" t="s">
        <v>202</v>
      </c>
      <c r="C54" s="333" t="s">
        <v>119</v>
      </c>
      <c r="D54" s="333" t="s">
        <v>112</v>
      </c>
      <c r="E54" s="334">
        <v>768.1</v>
      </c>
      <c r="F54" s="382">
        <v>550172510082367</v>
      </c>
      <c r="G54" s="335">
        <v>44169</v>
      </c>
      <c r="H54" s="333" t="s">
        <v>111</v>
      </c>
      <c r="I54" s="40"/>
    </row>
    <row r="55" spans="1:9" x14ac:dyDescent="0.25">
      <c r="A55" s="299">
        <v>44166</v>
      </c>
      <c r="B55" s="255" t="s">
        <v>202</v>
      </c>
      <c r="C55" s="333" t="s">
        <v>120</v>
      </c>
      <c r="D55" s="333" t="s">
        <v>112</v>
      </c>
      <c r="E55" s="334">
        <v>873.05</v>
      </c>
      <c r="F55" s="382">
        <v>55172510083611</v>
      </c>
      <c r="G55" s="335">
        <v>44169</v>
      </c>
      <c r="H55" s="333" t="s">
        <v>111</v>
      </c>
      <c r="I55" s="40"/>
    </row>
    <row r="56" spans="1:9" x14ac:dyDescent="0.25">
      <c r="A56" s="299">
        <v>44166</v>
      </c>
      <c r="B56" s="255" t="s">
        <v>202</v>
      </c>
      <c r="C56" s="333" t="s">
        <v>121</v>
      </c>
      <c r="D56" s="333" t="s">
        <v>112</v>
      </c>
      <c r="E56" s="334">
        <v>790.5</v>
      </c>
      <c r="F56" s="382">
        <v>550172510083922</v>
      </c>
      <c r="G56" s="335">
        <v>44169</v>
      </c>
      <c r="H56" s="333" t="s">
        <v>111</v>
      </c>
      <c r="I56" s="40"/>
    </row>
    <row r="57" spans="1:9" x14ac:dyDescent="0.25">
      <c r="A57" s="299">
        <v>44166</v>
      </c>
      <c r="B57" s="255" t="s">
        <v>202</v>
      </c>
      <c r="C57" s="333" t="s">
        <v>122</v>
      </c>
      <c r="D57" s="333" t="s">
        <v>112</v>
      </c>
      <c r="E57" s="334">
        <v>364.94</v>
      </c>
      <c r="F57" s="382">
        <v>550172510084239</v>
      </c>
      <c r="G57" s="335">
        <v>44169</v>
      </c>
      <c r="H57" s="333" t="s">
        <v>111</v>
      </c>
      <c r="I57" s="40"/>
    </row>
    <row r="58" spans="1:9" x14ac:dyDescent="0.25">
      <c r="A58" s="299">
        <v>44166</v>
      </c>
      <c r="B58" s="255" t="s">
        <v>202</v>
      </c>
      <c r="C58" s="333" t="s">
        <v>124</v>
      </c>
      <c r="D58" s="333" t="s">
        <v>112</v>
      </c>
      <c r="E58" s="334">
        <v>773.19</v>
      </c>
      <c r="F58" s="382">
        <v>550172510087628</v>
      </c>
      <c r="G58" s="335">
        <v>44169</v>
      </c>
      <c r="H58" s="333" t="s">
        <v>123</v>
      </c>
      <c r="I58" s="40"/>
    </row>
    <row r="59" spans="1:9" x14ac:dyDescent="0.25">
      <c r="A59" s="299">
        <v>44166</v>
      </c>
      <c r="B59" s="255" t="s">
        <v>202</v>
      </c>
      <c r="C59" s="333" t="s">
        <v>125</v>
      </c>
      <c r="D59" s="333" t="s">
        <v>112</v>
      </c>
      <c r="E59" s="334">
        <v>768.1</v>
      </c>
      <c r="F59" s="382">
        <v>554587000008817</v>
      </c>
      <c r="G59" s="335">
        <v>44169</v>
      </c>
      <c r="H59" s="333" t="s">
        <v>111</v>
      </c>
      <c r="I59" s="40"/>
    </row>
    <row r="60" spans="1:9" x14ac:dyDescent="0.25">
      <c r="A60" s="299">
        <v>44166</v>
      </c>
      <c r="B60" s="255" t="s">
        <v>202</v>
      </c>
      <c r="C60" s="333" t="s">
        <v>126</v>
      </c>
      <c r="D60" s="333" t="s">
        <v>112</v>
      </c>
      <c r="E60" s="334">
        <v>699.7</v>
      </c>
      <c r="F60" s="382">
        <v>554645000014107</v>
      </c>
      <c r="G60" s="335">
        <v>44169</v>
      </c>
      <c r="H60" s="333" t="s">
        <v>111</v>
      </c>
      <c r="I60" s="40"/>
    </row>
    <row r="61" spans="1:9" x14ac:dyDescent="0.25">
      <c r="A61" s="299">
        <v>44166</v>
      </c>
      <c r="B61" s="255" t="s">
        <v>202</v>
      </c>
      <c r="C61" s="333" t="s">
        <v>128</v>
      </c>
      <c r="D61" s="333" t="s">
        <v>112</v>
      </c>
      <c r="E61" s="334">
        <v>795.98</v>
      </c>
      <c r="F61" s="382">
        <v>554645510008240</v>
      </c>
      <c r="G61" s="335">
        <v>44169</v>
      </c>
      <c r="H61" s="333" t="s">
        <v>127</v>
      </c>
      <c r="I61" s="40"/>
    </row>
    <row r="62" spans="1:9" x14ac:dyDescent="0.25">
      <c r="A62" s="299">
        <v>44166</v>
      </c>
      <c r="B62" s="255" t="s">
        <v>202</v>
      </c>
      <c r="C62" s="333" t="s">
        <v>129</v>
      </c>
      <c r="D62" s="333" t="s">
        <v>112</v>
      </c>
      <c r="E62" s="334">
        <v>1068.6099999999999</v>
      </c>
      <c r="F62" s="382">
        <v>554645510011583</v>
      </c>
      <c r="G62" s="335">
        <v>44169</v>
      </c>
      <c r="H62" s="333" t="s">
        <v>111</v>
      </c>
      <c r="I62" s="40"/>
    </row>
    <row r="63" spans="1:9" x14ac:dyDescent="0.25">
      <c r="A63" s="299">
        <v>44166</v>
      </c>
      <c r="B63" s="255" t="s">
        <v>202</v>
      </c>
      <c r="C63" s="333" t="s">
        <v>130</v>
      </c>
      <c r="D63" s="333" t="s">
        <v>112</v>
      </c>
      <c r="E63" s="334">
        <v>1038.46</v>
      </c>
      <c r="F63" s="382">
        <v>554645510013668</v>
      </c>
      <c r="G63" s="335">
        <v>44169</v>
      </c>
      <c r="H63" s="333" t="s">
        <v>123</v>
      </c>
      <c r="I63" s="40"/>
    </row>
    <row r="64" spans="1:9" x14ac:dyDescent="0.25">
      <c r="A64" s="299">
        <v>44166</v>
      </c>
      <c r="B64" s="255" t="s">
        <v>202</v>
      </c>
      <c r="C64" s="333" t="s">
        <v>131</v>
      </c>
      <c r="D64" s="333" t="s">
        <v>112</v>
      </c>
      <c r="E64" s="334">
        <v>851.04</v>
      </c>
      <c r="F64" s="382">
        <v>554645510013759</v>
      </c>
      <c r="G64" s="335">
        <v>44169</v>
      </c>
      <c r="H64" s="333" t="s">
        <v>123</v>
      </c>
      <c r="I64" s="40"/>
    </row>
    <row r="65" spans="1:9" x14ac:dyDescent="0.25">
      <c r="A65" s="299">
        <v>44166</v>
      </c>
      <c r="B65" s="255" t="s">
        <v>202</v>
      </c>
      <c r="C65" s="333" t="s">
        <v>132</v>
      </c>
      <c r="D65" s="333" t="s">
        <v>112</v>
      </c>
      <c r="E65" s="334">
        <v>1628.85</v>
      </c>
      <c r="F65" s="382">
        <v>55555300220211</v>
      </c>
      <c r="G65" s="335">
        <v>44169</v>
      </c>
      <c r="H65" s="333" t="s">
        <v>123</v>
      </c>
      <c r="I65" s="40"/>
    </row>
    <row r="66" spans="1:9" x14ac:dyDescent="0.25">
      <c r="A66" s="299">
        <v>44166</v>
      </c>
      <c r="B66" s="255" t="s">
        <v>202</v>
      </c>
      <c r="C66" s="333" t="s">
        <v>134</v>
      </c>
      <c r="D66" s="333" t="s">
        <v>112</v>
      </c>
      <c r="E66" s="334">
        <v>1573.3</v>
      </c>
      <c r="F66" s="382">
        <v>3457</v>
      </c>
      <c r="G66" s="335">
        <v>44169</v>
      </c>
      <c r="H66" s="333" t="s">
        <v>111</v>
      </c>
      <c r="I66" s="40"/>
    </row>
    <row r="67" spans="1:9" x14ac:dyDescent="0.25">
      <c r="A67" s="299">
        <v>44166</v>
      </c>
      <c r="B67" s="255" t="s">
        <v>202</v>
      </c>
      <c r="C67" s="333" t="s">
        <v>133</v>
      </c>
      <c r="D67" s="333" t="s">
        <v>112</v>
      </c>
      <c r="E67" s="334">
        <v>2232.19</v>
      </c>
      <c r="F67" s="382">
        <v>3457</v>
      </c>
      <c r="G67" s="335">
        <v>44169</v>
      </c>
      <c r="H67" s="333" t="s">
        <v>111</v>
      </c>
      <c r="I67" s="40"/>
    </row>
    <row r="68" spans="1:9" x14ac:dyDescent="0.25">
      <c r="A68" s="299">
        <v>44162</v>
      </c>
      <c r="B68" s="300" t="s">
        <v>135</v>
      </c>
      <c r="C68" s="333" t="s">
        <v>81</v>
      </c>
      <c r="D68" s="333" t="s">
        <v>80</v>
      </c>
      <c r="E68" s="334">
        <v>1968.13</v>
      </c>
      <c r="F68" s="382">
        <v>120401</v>
      </c>
      <c r="G68" s="335">
        <v>44169</v>
      </c>
      <c r="H68" s="333" t="s">
        <v>73</v>
      </c>
      <c r="I68" s="40"/>
    </row>
    <row r="69" spans="1:9" x14ac:dyDescent="0.25">
      <c r="A69" s="299">
        <v>44139</v>
      </c>
      <c r="B69" s="300" t="s">
        <v>138</v>
      </c>
      <c r="C69" s="333" t="s">
        <v>137</v>
      </c>
      <c r="D69" s="333" t="s">
        <v>136</v>
      </c>
      <c r="E69" s="334">
        <v>177.68</v>
      </c>
      <c r="F69" s="382">
        <v>120402</v>
      </c>
      <c r="G69" s="335">
        <v>44169</v>
      </c>
      <c r="H69" s="333" t="s">
        <v>73</v>
      </c>
      <c r="I69" s="40"/>
    </row>
    <row r="70" spans="1:9" x14ac:dyDescent="0.25">
      <c r="A70" s="299">
        <v>44148</v>
      </c>
      <c r="B70" s="300" t="s">
        <v>140</v>
      </c>
      <c r="C70" s="333" t="s">
        <v>139</v>
      </c>
      <c r="D70" s="333" t="s">
        <v>136</v>
      </c>
      <c r="E70" s="334">
        <v>625.20000000000005</v>
      </c>
      <c r="F70" s="382">
        <v>120403</v>
      </c>
      <c r="G70" s="335">
        <v>44169</v>
      </c>
      <c r="H70" s="333" t="s">
        <v>73</v>
      </c>
      <c r="I70" s="40"/>
    </row>
    <row r="71" spans="1:9" x14ac:dyDescent="0.25">
      <c r="A71" s="299">
        <v>44169</v>
      </c>
      <c r="B71" s="300" t="s">
        <v>202</v>
      </c>
      <c r="C71" s="333" t="s">
        <v>260</v>
      </c>
      <c r="D71" s="333" t="s">
        <v>204</v>
      </c>
      <c r="E71" s="334">
        <v>7</v>
      </c>
      <c r="F71" s="382">
        <v>873391100278865</v>
      </c>
      <c r="G71" s="335">
        <v>44169</v>
      </c>
      <c r="H71" s="333" t="s">
        <v>127</v>
      </c>
      <c r="I71" s="40"/>
    </row>
    <row r="72" spans="1:9" x14ac:dyDescent="0.25">
      <c r="A72" s="299">
        <v>44161</v>
      </c>
      <c r="B72" s="300" t="s">
        <v>142</v>
      </c>
      <c r="C72" s="333" t="s">
        <v>141</v>
      </c>
      <c r="D72" s="333" t="s">
        <v>80</v>
      </c>
      <c r="E72" s="334">
        <v>434.29</v>
      </c>
      <c r="F72" s="382">
        <v>120701</v>
      </c>
      <c r="G72" s="335">
        <v>44172</v>
      </c>
      <c r="H72" s="333" t="s">
        <v>73</v>
      </c>
      <c r="I72" s="40"/>
    </row>
    <row r="73" spans="1:9" x14ac:dyDescent="0.25">
      <c r="A73" s="299">
        <v>44160</v>
      </c>
      <c r="B73" s="300" t="s">
        <v>144</v>
      </c>
      <c r="C73" s="333" t="s">
        <v>103</v>
      </c>
      <c r="D73" s="333" t="s">
        <v>143</v>
      </c>
      <c r="E73" s="334">
        <v>170</v>
      </c>
      <c r="F73" s="382">
        <v>120702</v>
      </c>
      <c r="G73" s="335">
        <v>44172</v>
      </c>
      <c r="H73" s="333" t="s">
        <v>73</v>
      </c>
      <c r="I73" s="40"/>
    </row>
    <row r="74" spans="1:9" x14ac:dyDescent="0.25">
      <c r="A74" s="299">
        <v>44160</v>
      </c>
      <c r="B74" s="322" t="s">
        <v>145</v>
      </c>
      <c r="C74" s="333" t="s">
        <v>95</v>
      </c>
      <c r="D74" s="333" t="s">
        <v>80</v>
      </c>
      <c r="E74" s="334">
        <v>360</v>
      </c>
      <c r="F74" s="382">
        <v>120703</v>
      </c>
      <c r="G74" s="335">
        <v>44172</v>
      </c>
      <c r="H74" s="333" t="s">
        <v>73</v>
      </c>
      <c r="I74" s="40"/>
    </row>
    <row r="75" spans="1:9" x14ac:dyDescent="0.25">
      <c r="A75" s="299">
        <v>44160</v>
      </c>
      <c r="B75" s="322" t="s">
        <v>146</v>
      </c>
      <c r="C75" s="333" t="s">
        <v>81</v>
      </c>
      <c r="D75" s="333" t="s">
        <v>80</v>
      </c>
      <c r="E75" s="334">
        <v>832.3</v>
      </c>
      <c r="F75" s="382">
        <v>120704</v>
      </c>
      <c r="G75" s="335">
        <v>44172</v>
      </c>
      <c r="H75" s="333" t="s">
        <v>73</v>
      </c>
      <c r="I75" s="40"/>
    </row>
    <row r="76" spans="1:9" x14ac:dyDescent="0.25">
      <c r="A76" s="299">
        <v>44166</v>
      </c>
      <c r="B76" s="312" t="s">
        <v>202</v>
      </c>
      <c r="C76" s="345" t="s">
        <v>148</v>
      </c>
      <c r="D76" s="333" t="s">
        <v>147</v>
      </c>
      <c r="E76" s="334">
        <v>3531.52</v>
      </c>
      <c r="F76" s="382">
        <v>120705</v>
      </c>
      <c r="G76" s="335">
        <v>44172</v>
      </c>
      <c r="H76" s="333" t="s">
        <v>73</v>
      </c>
      <c r="I76" s="40"/>
    </row>
    <row r="77" spans="1:9" x14ac:dyDescent="0.25">
      <c r="A77" s="299">
        <v>44144</v>
      </c>
      <c r="B77" s="322" t="s">
        <v>150</v>
      </c>
      <c r="C77" s="333" t="s">
        <v>149</v>
      </c>
      <c r="D77" s="333" t="s">
        <v>326</v>
      </c>
      <c r="E77" s="334">
        <v>245</v>
      </c>
      <c r="F77" s="382">
        <v>120706</v>
      </c>
      <c r="G77" s="335">
        <v>44172</v>
      </c>
      <c r="H77" s="333" t="s">
        <v>73</v>
      </c>
      <c r="I77" s="40"/>
    </row>
    <row r="78" spans="1:9" x14ac:dyDescent="0.25">
      <c r="A78" s="299">
        <v>44166</v>
      </c>
      <c r="B78" s="312" t="s">
        <v>202</v>
      </c>
      <c r="C78" s="345" t="s">
        <v>152</v>
      </c>
      <c r="D78" s="333" t="s">
        <v>151</v>
      </c>
      <c r="E78" s="334">
        <v>2820.02</v>
      </c>
      <c r="F78" s="382">
        <v>120707</v>
      </c>
      <c r="G78" s="335">
        <v>44172</v>
      </c>
      <c r="H78" s="333" t="s">
        <v>73</v>
      </c>
      <c r="I78" s="40"/>
    </row>
    <row r="79" spans="1:9" x14ac:dyDescent="0.25">
      <c r="A79" s="299">
        <v>44166</v>
      </c>
      <c r="B79" s="312" t="s">
        <v>202</v>
      </c>
      <c r="C79" s="345" t="s">
        <v>324</v>
      </c>
      <c r="D79" s="333" t="s">
        <v>153</v>
      </c>
      <c r="E79" s="334">
        <v>8053.8</v>
      </c>
      <c r="F79" s="382">
        <v>120708</v>
      </c>
      <c r="G79" s="335">
        <v>44172</v>
      </c>
      <c r="H79" s="333" t="s">
        <v>73</v>
      </c>
      <c r="I79" s="40"/>
    </row>
    <row r="80" spans="1:9" x14ac:dyDescent="0.25">
      <c r="A80" s="299">
        <v>44166</v>
      </c>
      <c r="B80" s="312" t="s">
        <v>202</v>
      </c>
      <c r="C80" s="333" t="s">
        <v>155</v>
      </c>
      <c r="D80" s="333" t="s">
        <v>154</v>
      </c>
      <c r="E80" s="334">
        <v>147.11000000000001</v>
      </c>
      <c r="F80" s="382">
        <v>120709</v>
      </c>
      <c r="G80" s="335">
        <v>44172</v>
      </c>
      <c r="H80" s="333" t="s">
        <v>73</v>
      </c>
      <c r="I80" s="40"/>
    </row>
    <row r="81" spans="1:9" x14ac:dyDescent="0.25">
      <c r="A81" s="299">
        <v>44152</v>
      </c>
      <c r="B81" s="322" t="s">
        <v>157</v>
      </c>
      <c r="C81" s="333" t="s">
        <v>156</v>
      </c>
      <c r="D81" s="333" t="s">
        <v>80</v>
      </c>
      <c r="E81" s="334">
        <v>5895.57</v>
      </c>
      <c r="F81" s="382">
        <v>120710</v>
      </c>
      <c r="G81" s="335">
        <v>44172</v>
      </c>
      <c r="H81" s="333" t="s">
        <v>73</v>
      </c>
      <c r="I81" s="40"/>
    </row>
    <row r="82" spans="1:9" x14ac:dyDescent="0.25">
      <c r="A82" s="299">
        <v>44166</v>
      </c>
      <c r="B82" s="312">
        <v>10568</v>
      </c>
      <c r="C82" s="333" t="s">
        <v>159</v>
      </c>
      <c r="D82" s="333" t="s">
        <v>158</v>
      </c>
      <c r="E82" s="334">
        <v>220</v>
      </c>
      <c r="F82" s="382">
        <v>120711</v>
      </c>
      <c r="G82" s="335">
        <v>44172</v>
      </c>
      <c r="H82" s="333" t="s">
        <v>73</v>
      </c>
      <c r="I82" s="40"/>
    </row>
    <row r="83" spans="1:9" x14ac:dyDescent="0.25">
      <c r="A83" s="299">
        <v>44141</v>
      </c>
      <c r="B83" s="322" t="s">
        <v>161</v>
      </c>
      <c r="C83" s="333" t="s">
        <v>327</v>
      </c>
      <c r="D83" s="333" t="s">
        <v>80</v>
      </c>
      <c r="E83" s="334">
        <v>3504</v>
      </c>
      <c r="F83" s="382">
        <v>120712</v>
      </c>
      <c r="G83" s="335">
        <v>44172</v>
      </c>
      <c r="H83" s="333" t="s">
        <v>73</v>
      </c>
      <c r="I83" s="40"/>
    </row>
    <row r="84" spans="1:9" x14ac:dyDescent="0.25">
      <c r="A84" s="299">
        <v>44144</v>
      </c>
      <c r="B84" s="322" t="s">
        <v>162</v>
      </c>
      <c r="C84" s="333" t="s">
        <v>97</v>
      </c>
      <c r="D84" s="333" t="s">
        <v>91</v>
      </c>
      <c r="E84" s="334">
        <v>2656.95</v>
      </c>
      <c r="F84" s="382">
        <v>120713</v>
      </c>
      <c r="G84" s="335">
        <v>44172</v>
      </c>
      <c r="H84" s="333" t="s">
        <v>73</v>
      </c>
      <c r="I84" s="40"/>
    </row>
    <row r="85" spans="1:9" x14ac:dyDescent="0.25">
      <c r="A85" s="299">
        <v>44145</v>
      </c>
      <c r="B85" s="322" t="s">
        <v>163</v>
      </c>
      <c r="C85" s="333" t="s">
        <v>100</v>
      </c>
      <c r="D85" s="333" t="s">
        <v>99</v>
      </c>
      <c r="E85" s="334">
        <v>391.19</v>
      </c>
      <c r="F85" s="382">
        <v>120714</v>
      </c>
      <c r="G85" s="335">
        <v>44172</v>
      </c>
      <c r="H85" s="333" t="s">
        <v>73</v>
      </c>
      <c r="I85" s="40"/>
    </row>
    <row r="86" spans="1:9" x14ac:dyDescent="0.25">
      <c r="A86" s="299">
        <v>44144</v>
      </c>
      <c r="B86" s="322" t="s">
        <v>166</v>
      </c>
      <c r="C86" s="351" t="s">
        <v>165</v>
      </c>
      <c r="D86" s="351" t="s">
        <v>164</v>
      </c>
      <c r="E86" s="352">
        <v>353.7</v>
      </c>
      <c r="F86" s="383">
        <v>120715</v>
      </c>
      <c r="G86" s="353">
        <v>44172</v>
      </c>
      <c r="H86" s="351" t="s">
        <v>73</v>
      </c>
      <c r="I86" s="40"/>
    </row>
    <row r="87" spans="1:9" x14ac:dyDescent="0.25">
      <c r="A87" s="299">
        <v>44138</v>
      </c>
      <c r="B87" s="322" t="s">
        <v>167</v>
      </c>
      <c r="C87" s="333" t="s">
        <v>97</v>
      </c>
      <c r="D87" s="333" t="s">
        <v>91</v>
      </c>
      <c r="E87" s="334">
        <v>1641.7</v>
      </c>
      <c r="F87" s="382">
        <v>120716</v>
      </c>
      <c r="G87" s="335">
        <v>44172</v>
      </c>
      <c r="H87" s="333" t="s">
        <v>73</v>
      </c>
      <c r="I87" s="40"/>
    </row>
    <row r="88" spans="1:9" x14ac:dyDescent="0.25">
      <c r="A88" s="299">
        <v>44165</v>
      </c>
      <c r="B88" s="322" t="s">
        <v>169</v>
      </c>
      <c r="C88" s="333" t="s">
        <v>168</v>
      </c>
      <c r="D88" s="333" t="s">
        <v>328</v>
      </c>
      <c r="E88" s="334">
        <v>120</v>
      </c>
      <c r="F88" s="382">
        <v>120717</v>
      </c>
      <c r="G88" s="335">
        <v>44172</v>
      </c>
      <c r="H88" s="333" t="s">
        <v>73</v>
      </c>
      <c r="I88" s="40"/>
    </row>
    <row r="89" spans="1:9" x14ac:dyDescent="0.25">
      <c r="A89" s="299">
        <v>44159</v>
      </c>
      <c r="B89" s="322" t="s">
        <v>172</v>
      </c>
      <c r="C89" s="333" t="s">
        <v>171</v>
      </c>
      <c r="D89" s="333" t="s">
        <v>170</v>
      </c>
      <c r="E89" s="334">
        <v>5025.5200000000004</v>
      </c>
      <c r="F89" s="382">
        <v>120901</v>
      </c>
      <c r="G89" s="335">
        <v>44174</v>
      </c>
      <c r="H89" s="333" t="s">
        <v>73</v>
      </c>
      <c r="I89" s="40"/>
    </row>
    <row r="90" spans="1:9" x14ac:dyDescent="0.25">
      <c r="A90" s="299">
        <v>44159</v>
      </c>
      <c r="B90" s="312" t="s">
        <v>202</v>
      </c>
      <c r="C90" s="333" t="s">
        <v>119</v>
      </c>
      <c r="D90" s="333" t="s">
        <v>173</v>
      </c>
      <c r="E90" s="334">
        <v>1026.08</v>
      </c>
      <c r="F90" s="382">
        <v>550172510082367</v>
      </c>
      <c r="G90" s="335">
        <v>44175</v>
      </c>
      <c r="H90" s="333" t="s">
        <v>111</v>
      </c>
      <c r="I90" s="40"/>
    </row>
    <row r="91" spans="1:9" x14ac:dyDescent="0.25">
      <c r="A91" s="299">
        <v>44166</v>
      </c>
      <c r="B91" s="322" t="s">
        <v>176</v>
      </c>
      <c r="C91" s="333" t="s">
        <v>175</v>
      </c>
      <c r="D91" s="333" t="s">
        <v>174</v>
      </c>
      <c r="E91" s="334">
        <v>6719</v>
      </c>
      <c r="F91" s="382">
        <v>554645000005516</v>
      </c>
      <c r="G91" s="335">
        <v>44175</v>
      </c>
      <c r="H91" s="333" t="s">
        <v>127</v>
      </c>
      <c r="I91" s="40"/>
    </row>
    <row r="92" spans="1:9" x14ac:dyDescent="0.25">
      <c r="A92" s="299">
        <v>44166</v>
      </c>
      <c r="B92" s="312" t="s">
        <v>202</v>
      </c>
      <c r="C92" s="333" t="s">
        <v>178</v>
      </c>
      <c r="D92" s="333" t="s">
        <v>148</v>
      </c>
      <c r="E92" s="334">
        <v>439.42</v>
      </c>
      <c r="F92" s="382">
        <v>121001</v>
      </c>
      <c r="G92" s="335">
        <v>44175</v>
      </c>
      <c r="H92" s="333" t="s">
        <v>73</v>
      </c>
      <c r="I92" s="40"/>
    </row>
    <row r="93" spans="1:9" x14ac:dyDescent="0.25">
      <c r="A93" s="258">
        <v>44162</v>
      </c>
      <c r="B93" s="259" t="s">
        <v>179</v>
      </c>
      <c r="C93" s="252" t="s">
        <v>81</v>
      </c>
      <c r="D93" s="333" t="s">
        <v>80</v>
      </c>
      <c r="E93" s="336">
        <v>1968.13</v>
      </c>
      <c r="F93" s="382">
        <v>121002</v>
      </c>
      <c r="G93" s="335">
        <v>44175</v>
      </c>
      <c r="H93" s="333" t="s">
        <v>73</v>
      </c>
      <c r="I93" s="40"/>
    </row>
    <row r="94" spans="1:9" x14ac:dyDescent="0.25">
      <c r="A94" s="299">
        <v>44162</v>
      </c>
      <c r="B94" s="322" t="s">
        <v>180</v>
      </c>
      <c r="C94" s="333" t="s">
        <v>84</v>
      </c>
      <c r="D94" s="333" t="s">
        <v>91</v>
      </c>
      <c r="E94" s="334">
        <v>175.01</v>
      </c>
      <c r="F94" s="382">
        <v>121003</v>
      </c>
      <c r="G94" s="335">
        <v>44175</v>
      </c>
      <c r="H94" s="333" t="s">
        <v>73</v>
      </c>
      <c r="I94" s="40"/>
    </row>
    <row r="95" spans="1:9" x14ac:dyDescent="0.25">
      <c r="A95" s="299">
        <v>44161</v>
      </c>
      <c r="B95" s="322" t="s">
        <v>181</v>
      </c>
      <c r="C95" s="333" t="s">
        <v>84</v>
      </c>
      <c r="D95" s="333" t="s">
        <v>91</v>
      </c>
      <c r="E95" s="334">
        <v>1071.52</v>
      </c>
      <c r="F95" s="382">
        <v>121004</v>
      </c>
      <c r="G95" s="335">
        <v>44175</v>
      </c>
      <c r="H95" s="333" t="s">
        <v>73</v>
      </c>
      <c r="I95" s="40"/>
    </row>
    <row r="96" spans="1:9" x14ac:dyDescent="0.25">
      <c r="A96" s="302">
        <v>44146</v>
      </c>
      <c r="B96" s="322" t="s">
        <v>182</v>
      </c>
      <c r="C96" s="333" t="s">
        <v>137</v>
      </c>
      <c r="D96" s="333" t="s">
        <v>170</v>
      </c>
      <c r="E96" s="334">
        <v>604.54999999999995</v>
      </c>
      <c r="F96" s="382">
        <v>121005</v>
      </c>
      <c r="G96" s="335">
        <v>44175</v>
      </c>
      <c r="H96" s="333" t="s">
        <v>73</v>
      </c>
      <c r="I96" s="40"/>
    </row>
    <row r="97" spans="1:9" x14ac:dyDescent="0.25">
      <c r="A97" s="302">
        <v>43831</v>
      </c>
      <c r="B97" s="322" t="s">
        <v>183</v>
      </c>
      <c r="C97" s="333" t="s">
        <v>137</v>
      </c>
      <c r="D97" s="333" t="s">
        <v>91</v>
      </c>
      <c r="E97" s="334">
        <v>280.91000000000003</v>
      </c>
      <c r="F97" s="382">
        <v>121006</v>
      </c>
      <c r="G97" s="335">
        <v>44175</v>
      </c>
      <c r="H97" s="333" t="s">
        <v>73</v>
      </c>
      <c r="I97" s="40"/>
    </row>
    <row r="98" spans="1:9" x14ac:dyDescent="0.25">
      <c r="A98" s="302">
        <v>44141</v>
      </c>
      <c r="B98" s="300" t="s">
        <v>186</v>
      </c>
      <c r="C98" s="333" t="s">
        <v>185</v>
      </c>
      <c r="D98" s="333" t="s">
        <v>184</v>
      </c>
      <c r="E98" s="334">
        <v>2280</v>
      </c>
      <c r="F98" s="382">
        <v>121007</v>
      </c>
      <c r="G98" s="335">
        <v>44175</v>
      </c>
      <c r="H98" s="333" t="s">
        <v>73</v>
      </c>
      <c r="I98" s="40"/>
    </row>
    <row r="99" spans="1:9" x14ac:dyDescent="0.25">
      <c r="A99" s="302">
        <v>44148</v>
      </c>
      <c r="B99" s="300" t="s">
        <v>187</v>
      </c>
      <c r="C99" s="333" t="s">
        <v>100</v>
      </c>
      <c r="D99" s="333" t="s">
        <v>99</v>
      </c>
      <c r="E99" s="334">
        <v>420.21</v>
      </c>
      <c r="F99" s="382">
        <v>121008</v>
      </c>
      <c r="G99" s="335">
        <v>44175</v>
      </c>
      <c r="H99" s="333" t="s">
        <v>73</v>
      </c>
      <c r="I99" s="40"/>
    </row>
    <row r="100" spans="1:9" x14ac:dyDescent="0.25">
      <c r="A100" s="302">
        <v>44162</v>
      </c>
      <c r="B100" s="300" t="s">
        <v>188</v>
      </c>
      <c r="C100" s="333" t="s">
        <v>105</v>
      </c>
      <c r="D100" s="333" t="s">
        <v>80</v>
      </c>
      <c r="E100" s="334">
        <v>4171.8</v>
      </c>
      <c r="F100" s="382">
        <v>121009</v>
      </c>
      <c r="G100" s="335">
        <v>44175</v>
      </c>
      <c r="H100" s="333" t="s">
        <v>73</v>
      </c>
      <c r="I100" s="40"/>
    </row>
    <row r="101" spans="1:9" x14ac:dyDescent="0.25">
      <c r="A101" s="302">
        <v>44169</v>
      </c>
      <c r="B101" s="300" t="s">
        <v>191</v>
      </c>
      <c r="C101" s="333" t="s">
        <v>190</v>
      </c>
      <c r="D101" s="333" t="s">
        <v>189</v>
      </c>
      <c r="E101" s="334">
        <v>154.35</v>
      </c>
      <c r="F101" s="382">
        <v>121010</v>
      </c>
      <c r="G101" s="335">
        <v>44175</v>
      </c>
      <c r="H101" s="333" t="s">
        <v>73</v>
      </c>
      <c r="I101" s="40"/>
    </row>
    <row r="102" spans="1:9" x14ac:dyDescent="0.25">
      <c r="A102" s="302">
        <v>44168</v>
      </c>
      <c r="B102" s="300" t="s">
        <v>192</v>
      </c>
      <c r="C102" s="333" t="s">
        <v>89</v>
      </c>
      <c r="D102" s="333" t="s">
        <v>80</v>
      </c>
      <c r="E102" s="334">
        <v>999.2</v>
      </c>
      <c r="F102" s="382">
        <v>121011</v>
      </c>
      <c r="G102" s="335">
        <v>44175</v>
      </c>
      <c r="H102" s="333" t="s">
        <v>73</v>
      </c>
      <c r="I102" s="40"/>
    </row>
    <row r="103" spans="1:9" x14ac:dyDescent="0.25">
      <c r="A103" s="302">
        <v>44168</v>
      </c>
      <c r="B103" s="300" t="s">
        <v>194</v>
      </c>
      <c r="C103" s="333" t="s">
        <v>193</v>
      </c>
      <c r="D103" s="333" t="s">
        <v>74</v>
      </c>
      <c r="E103" s="334">
        <v>637</v>
      </c>
      <c r="F103" s="382">
        <v>121012</v>
      </c>
      <c r="G103" s="335">
        <v>44175</v>
      </c>
      <c r="H103" s="333" t="s">
        <v>73</v>
      </c>
      <c r="I103" s="40"/>
    </row>
    <row r="104" spans="1:9" x14ac:dyDescent="0.25">
      <c r="A104" s="302">
        <v>44161</v>
      </c>
      <c r="B104" s="300" t="s">
        <v>197</v>
      </c>
      <c r="C104" s="333" t="s">
        <v>196</v>
      </c>
      <c r="D104" s="333" t="s">
        <v>195</v>
      </c>
      <c r="E104" s="334">
        <v>1247.5</v>
      </c>
      <c r="F104" s="382">
        <v>121013</v>
      </c>
      <c r="G104" s="335">
        <v>44175</v>
      </c>
      <c r="H104" s="333" t="s">
        <v>73</v>
      </c>
      <c r="I104" s="40"/>
    </row>
    <row r="105" spans="1:9" x14ac:dyDescent="0.25">
      <c r="A105" s="258">
        <v>44159</v>
      </c>
      <c r="B105" s="252" t="s">
        <v>198</v>
      </c>
      <c r="C105" s="252" t="s">
        <v>199</v>
      </c>
      <c r="D105" s="333" t="s">
        <v>195</v>
      </c>
      <c r="E105" s="336">
        <v>1100</v>
      </c>
      <c r="F105" s="382">
        <v>121014</v>
      </c>
      <c r="G105" s="335">
        <v>44175</v>
      </c>
      <c r="H105" s="259" t="s">
        <v>111</v>
      </c>
      <c r="I105" s="40"/>
    </row>
    <row r="106" spans="1:9" ht="18.75" x14ac:dyDescent="0.3">
      <c r="A106" s="258">
        <v>44175</v>
      </c>
      <c r="B106" s="252" t="s">
        <v>202</v>
      </c>
      <c r="C106" s="252" t="s">
        <v>203</v>
      </c>
      <c r="D106" s="252" t="s">
        <v>204</v>
      </c>
      <c r="E106" s="336">
        <v>10.45</v>
      </c>
      <c r="F106" s="382">
        <v>823451200082343</v>
      </c>
      <c r="G106" s="335">
        <v>44175</v>
      </c>
      <c r="H106" s="259" t="s">
        <v>127</v>
      </c>
      <c r="I106" s="384"/>
    </row>
    <row r="107" spans="1:9" ht="18.75" x14ac:dyDescent="0.3">
      <c r="A107" s="306">
        <v>44166</v>
      </c>
      <c r="B107" s="305" t="s">
        <v>207</v>
      </c>
      <c r="C107" s="257" t="s">
        <v>206</v>
      </c>
      <c r="D107" s="257" t="s">
        <v>205</v>
      </c>
      <c r="E107" s="337">
        <v>3423.6</v>
      </c>
      <c r="F107" s="382">
        <v>121101</v>
      </c>
      <c r="G107" s="256">
        <v>44179</v>
      </c>
      <c r="H107" s="257" t="s">
        <v>73</v>
      </c>
      <c r="I107" s="384"/>
    </row>
    <row r="108" spans="1:9" ht="18.75" x14ac:dyDescent="0.3">
      <c r="A108" s="306">
        <v>44165</v>
      </c>
      <c r="B108" s="305" t="s">
        <v>208</v>
      </c>
      <c r="C108" s="257" t="s">
        <v>95</v>
      </c>
      <c r="D108" s="257" t="s">
        <v>80</v>
      </c>
      <c r="E108" s="337">
        <v>1106</v>
      </c>
      <c r="F108" s="382">
        <v>121401</v>
      </c>
      <c r="G108" s="256">
        <v>44179</v>
      </c>
      <c r="H108" s="257" t="s">
        <v>73</v>
      </c>
      <c r="I108" s="384"/>
    </row>
    <row r="109" spans="1:9" ht="18.75" x14ac:dyDescent="0.3">
      <c r="A109" s="306">
        <v>44165</v>
      </c>
      <c r="B109" s="305" t="s">
        <v>209</v>
      </c>
      <c r="C109" s="257" t="s">
        <v>75</v>
      </c>
      <c r="D109" s="257" t="s">
        <v>74</v>
      </c>
      <c r="E109" s="337">
        <v>400</v>
      </c>
      <c r="F109" s="382">
        <v>121402</v>
      </c>
      <c r="G109" s="256">
        <v>44179</v>
      </c>
      <c r="H109" s="257" t="s">
        <v>73</v>
      </c>
      <c r="I109" s="384"/>
    </row>
    <row r="110" spans="1:9" x14ac:dyDescent="0.25">
      <c r="A110" s="306">
        <v>44158</v>
      </c>
      <c r="B110" s="305" t="s">
        <v>210</v>
      </c>
      <c r="C110" s="257" t="s">
        <v>139</v>
      </c>
      <c r="D110" s="257" t="s">
        <v>136</v>
      </c>
      <c r="E110" s="337">
        <v>509.6</v>
      </c>
      <c r="F110" s="382">
        <v>121403</v>
      </c>
      <c r="G110" s="256">
        <v>44179</v>
      </c>
      <c r="H110" s="257" t="s">
        <v>73</v>
      </c>
      <c r="I110" s="40"/>
    </row>
    <row r="111" spans="1:9" x14ac:dyDescent="0.25">
      <c r="A111" s="306">
        <v>44168</v>
      </c>
      <c r="B111" s="305" t="s">
        <v>211</v>
      </c>
      <c r="C111" s="257" t="s">
        <v>84</v>
      </c>
      <c r="D111" s="257" t="s">
        <v>91</v>
      </c>
      <c r="E111" s="337">
        <v>1126.6099999999999</v>
      </c>
      <c r="F111" s="382">
        <v>121404</v>
      </c>
      <c r="G111" s="256">
        <v>44179</v>
      </c>
      <c r="H111" s="257" t="s">
        <v>73</v>
      </c>
      <c r="I111" s="40"/>
    </row>
    <row r="112" spans="1:9" x14ac:dyDescent="0.25">
      <c r="A112" s="306">
        <v>44165</v>
      </c>
      <c r="B112" s="305" t="s">
        <v>218</v>
      </c>
      <c r="C112" s="257" t="s">
        <v>217</v>
      </c>
      <c r="D112" s="257" t="s">
        <v>216</v>
      </c>
      <c r="E112" s="337">
        <v>2272.3000000000002</v>
      </c>
      <c r="F112" s="382">
        <v>121405</v>
      </c>
      <c r="G112" s="256">
        <v>44179</v>
      </c>
      <c r="H112" s="257" t="s">
        <v>73</v>
      </c>
      <c r="I112" s="40"/>
    </row>
    <row r="113" spans="1:9" x14ac:dyDescent="0.25">
      <c r="A113" s="306">
        <v>44166</v>
      </c>
      <c r="B113" s="305" t="s">
        <v>214</v>
      </c>
      <c r="C113" s="257" t="s">
        <v>213</v>
      </c>
      <c r="D113" s="257" t="s">
        <v>212</v>
      </c>
      <c r="E113" s="337">
        <v>110</v>
      </c>
      <c r="F113" s="382">
        <v>121406</v>
      </c>
      <c r="G113" s="256">
        <v>44179</v>
      </c>
      <c r="H113" s="257" t="s">
        <v>73</v>
      </c>
      <c r="I113" s="40"/>
    </row>
    <row r="114" spans="1:9" x14ac:dyDescent="0.25">
      <c r="A114" s="306">
        <v>44166</v>
      </c>
      <c r="B114" s="305" t="s">
        <v>215</v>
      </c>
      <c r="C114" s="257" t="s">
        <v>213</v>
      </c>
      <c r="D114" s="257" t="s">
        <v>212</v>
      </c>
      <c r="E114" s="337">
        <v>140</v>
      </c>
      <c r="F114" s="382">
        <v>121407</v>
      </c>
      <c r="G114" s="256">
        <v>44179</v>
      </c>
      <c r="H114" s="257" t="s">
        <v>73</v>
      </c>
      <c r="I114" s="40"/>
    </row>
    <row r="115" spans="1:9" x14ac:dyDescent="0.25">
      <c r="A115" s="306">
        <v>44165</v>
      </c>
      <c r="B115" s="305" t="s">
        <v>219</v>
      </c>
      <c r="C115" s="257" t="s">
        <v>78</v>
      </c>
      <c r="D115" s="257" t="s">
        <v>77</v>
      </c>
      <c r="E115" s="337">
        <v>1765.86</v>
      </c>
      <c r="F115" s="382">
        <v>121408</v>
      </c>
      <c r="G115" s="256">
        <v>44179</v>
      </c>
      <c r="H115" s="257" t="s">
        <v>73</v>
      </c>
      <c r="I115" s="40"/>
    </row>
    <row r="116" spans="1:9" x14ac:dyDescent="0.25">
      <c r="A116" s="306">
        <v>44175</v>
      </c>
      <c r="B116" s="305" t="s">
        <v>221</v>
      </c>
      <c r="C116" s="257" t="s">
        <v>220</v>
      </c>
      <c r="D116" s="257" t="s">
        <v>195</v>
      </c>
      <c r="E116" s="337">
        <v>340.7</v>
      </c>
      <c r="F116" s="382">
        <v>121409</v>
      </c>
      <c r="G116" s="256">
        <v>44179</v>
      </c>
      <c r="H116" s="257" t="s">
        <v>73</v>
      </c>
      <c r="I116" s="40"/>
    </row>
    <row r="117" spans="1:9" x14ac:dyDescent="0.25">
      <c r="A117" s="306">
        <v>44159</v>
      </c>
      <c r="B117" s="305" t="s">
        <v>223</v>
      </c>
      <c r="C117" s="257" t="s">
        <v>222</v>
      </c>
      <c r="D117" s="257" t="s">
        <v>80</v>
      </c>
      <c r="E117" s="337">
        <v>381</v>
      </c>
      <c r="F117" s="382">
        <v>121410</v>
      </c>
      <c r="G117" s="256">
        <v>44179</v>
      </c>
      <c r="H117" s="257" t="s">
        <v>73</v>
      </c>
      <c r="I117" s="40"/>
    </row>
    <row r="118" spans="1:9" x14ac:dyDescent="0.25">
      <c r="A118" s="306">
        <v>44151</v>
      </c>
      <c r="B118" s="305" t="s">
        <v>225</v>
      </c>
      <c r="C118" s="257" t="s">
        <v>97</v>
      </c>
      <c r="D118" s="257" t="s">
        <v>91</v>
      </c>
      <c r="E118" s="337">
        <v>3243.95</v>
      </c>
      <c r="F118" s="382">
        <v>121411</v>
      </c>
      <c r="G118" s="256">
        <v>44179</v>
      </c>
      <c r="H118" s="257" t="s">
        <v>73</v>
      </c>
      <c r="I118" s="40"/>
    </row>
    <row r="119" spans="1:9" x14ac:dyDescent="0.25">
      <c r="A119" s="306">
        <v>44151</v>
      </c>
      <c r="B119" s="305" t="s">
        <v>226</v>
      </c>
      <c r="C119" s="257" t="s">
        <v>97</v>
      </c>
      <c r="D119" s="257" t="s">
        <v>91</v>
      </c>
      <c r="E119" s="337">
        <v>600</v>
      </c>
      <c r="F119" s="382">
        <v>121412</v>
      </c>
      <c r="G119" s="256">
        <v>44179</v>
      </c>
      <c r="H119" s="257" t="s">
        <v>73</v>
      </c>
      <c r="I119" s="40"/>
    </row>
    <row r="120" spans="1:9" x14ac:dyDescent="0.25">
      <c r="A120" s="306">
        <v>44144</v>
      </c>
      <c r="B120" s="305" t="s">
        <v>224</v>
      </c>
      <c r="C120" s="257" t="s">
        <v>97</v>
      </c>
      <c r="D120" s="257" t="s">
        <v>91</v>
      </c>
      <c r="E120" s="337">
        <v>2656.94</v>
      </c>
      <c r="F120" s="382">
        <v>121413</v>
      </c>
      <c r="G120" s="256">
        <v>44179</v>
      </c>
      <c r="H120" s="257" t="s">
        <v>73</v>
      </c>
      <c r="I120" s="40"/>
    </row>
    <row r="121" spans="1:9" x14ac:dyDescent="0.25">
      <c r="A121" s="306">
        <v>44148</v>
      </c>
      <c r="B121" s="305" t="s">
        <v>229</v>
      </c>
      <c r="C121" s="257" t="s">
        <v>160</v>
      </c>
      <c r="D121" s="257" t="s">
        <v>80</v>
      </c>
      <c r="E121" s="337">
        <v>131.4</v>
      </c>
      <c r="F121" s="382">
        <v>121414</v>
      </c>
      <c r="G121" s="256">
        <v>44179</v>
      </c>
      <c r="H121" s="257" t="s">
        <v>73</v>
      </c>
      <c r="I121" s="40"/>
    </row>
    <row r="122" spans="1:9" x14ac:dyDescent="0.25">
      <c r="A122" s="306">
        <v>44173</v>
      </c>
      <c r="B122" s="305" t="s">
        <v>230</v>
      </c>
      <c r="C122" s="257" t="s">
        <v>89</v>
      </c>
      <c r="D122" s="257" t="s">
        <v>80</v>
      </c>
      <c r="E122" s="337">
        <v>715.63</v>
      </c>
      <c r="F122" s="382">
        <v>121415</v>
      </c>
      <c r="G122" s="256">
        <v>44179</v>
      </c>
      <c r="H122" s="257" t="s">
        <v>73</v>
      </c>
      <c r="I122" s="40"/>
    </row>
    <row r="123" spans="1:9" x14ac:dyDescent="0.25">
      <c r="A123" s="306">
        <v>44179</v>
      </c>
      <c r="B123" s="305" t="s">
        <v>228</v>
      </c>
      <c r="C123" s="257" t="s">
        <v>227</v>
      </c>
      <c r="D123" s="257" t="s">
        <v>91</v>
      </c>
      <c r="E123" s="337">
        <v>541.79999999999995</v>
      </c>
      <c r="F123" s="382">
        <v>121416</v>
      </c>
      <c r="G123" s="256">
        <v>44179</v>
      </c>
      <c r="H123" s="257" t="s">
        <v>111</v>
      </c>
      <c r="I123" s="40"/>
    </row>
    <row r="124" spans="1:9" x14ac:dyDescent="0.25">
      <c r="A124" s="258">
        <v>44179</v>
      </c>
      <c r="B124" s="252" t="s">
        <v>202</v>
      </c>
      <c r="C124" s="252" t="s">
        <v>203</v>
      </c>
      <c r="D124" s="252" t="s">
        <v>204</v>
      </c>
      <c r="E124" s="336">
        <v>10.45</v>
      </c>
      <c r="F124" s="382">
        <v>803491100057954</v>
      </c>
      <c r="G124" s="256">
        <v>44179</v>
      </c>
      <c r="H124" s="257" t="s">
        <v>127</v>
      </c>
      <c r="I124" s="40"/>
    </row>
    <row r="125" spans="1:9" x14ac:dyDescent="0.25">
      <c r="A125" s="306">
        <v>44152</v>
      </c>
      <c r="B125" s="305" t="s">
        <v>231</v>
      </c>
      <c r="C125" s="257" t="s">
        <v>100</v>
      </c>
      <c r="D125" s="257" t="s">
        <v>99</v>
      </c>
      <c r="E125" s="337">
        <v>209.88</v>
      </c>
      <c r="F125" s="382">
        <v>121501</v>
      </c>
      <c r="G125" s="256">
        <v>44180</v>
      </c>
      <c r="H125" s="257" t="s">
        <v>73</v>
      </c>
      <c r="I125" s="40"/>
    </row>
    <row r="126" spans="1:9" x14ac:dyDescent="0.25">
      <c r="A126" s="306">
        <v>44162</v>
      </c>
      <c r="B126" s="305" t="s">
        <v>233</v>
      </c>
      <c r="C126" s="257" t="s">
        <v>232</v>
      </c>
      <c r="D126" s="257" t="s">
        <v>74</v>
      </c>
      <c r="E126" s="337">
        <v>101.31</v>
      </c>
      <c r="F126" s="382">
        <v>121502</v>
      </c>
      <c r="G126" s="256">
        <v>44180</v>
      </c>
      <c r="H126" s="257" t="s">
        <v>73</v>
      </c>
      <c r="I126" s="40"/>
    </row>
    <row r="127" spans="1:9" x14ac:dyDescent="0.25">
      <c r="A127" s="308"/>
      <c r="B127" s="308"/>
      <c r="C127" s="257" t="s">
        <v>244</v>
      </c>
      <c r="D127" s="355" t="s">
        <v>109</v>
      </c>
      <c r="E127" s="346">
        <v>124.8</v>
      </c>
      <c r="F127" s="382">
        <v>121503</v>
      </c>
      <c r="G127" s="256">
        <v>44180</v>
      </c>
      <c r="H127" s="364" t="s">
        <v>111</v>
      </c>
      <c r="I127" s="40"/>
    </row>
    <row r="128" spans="1:9" x14ac:dyDescent="0.25">
      <c r="A128" s="299">
        <v>44180</v>
      </c>
      <c r="B128" s="308" t="s">
        <v>202</v>
      </c>
      <c r="C128" s="257" t="s">
        <v>203</v>
      </c>
      <c r="D128" s="355" t="s">
        <v>204</v>
      </c>
      <c r="E128" s="346">
        <v>10.45</v>
      </c>
      <c r="F128" s="382">
        <v>883501100006138</v>
      </c>
      <c r="G128" s="256">
        <v>44180</v>
      </c>
      <c r="H128" s="364" t="s">
        <v>127</v>
      </c>
      <c r="I128" s="40"/>
    </row>
    <row r="129" spans="1:10" x14ac:dyDescent="0.25">
      <c r="A129" s="306">
        <v>44166</v>
      </c>
      <c r="B129" s="305" t="s">
        <v>235</v>
      </c>
      <c r="C129" s="257" t="s">
        <v>95</v>
      </c>
      <c r="D129" s="257" t="s">
        <v>80</v>
      </c>
      <c r="E129" s="337">
        <v>1246</v>
      </c>
      <c r="F129" s="382">
        <v>121601</v>
      </c>
      <c r="G129" s="256">
        <v>44181</v>
      </c>
      <c r="H129" s="257" t="s">
        <v>73</v>
      </c>
      <c r="I129" s="40"/>
    </row>
    <row r="130" spans="1:10" x14ac:dyDescent="0.25">
      <c r="A130" s="306">
        <v>44163</v>
      </c>
      <c r="B130" s="305" t="s">
        <v>234</v>
      </c>
      <c r="C130" s="257" t="s">
        <v>156</v>
      </c>
      <c r="D130" s="257" t="s">
        <v>80</v>
      </c>
      <c r="E130" s="337">
        <v>538.69000000000005</v>
      </c>
      <c r="F130" s="382">
        <v>121602</v>
      </c>
      <c r="G130" s="256">
        <v>44181</v>
      </c>
      <c r="H130" s="257" t="s">
        <v>73</v>
      </c>
      <c r="I130" s="40"/>
    </row>
    <row r="131" spans="1:10" x14ac:dyDescent="0.25">
      <c r="A131" s="306">
        <v>44168</v>
      </c>
      <c r="B131" s="305" t="s">
        <v>236</v>
      </c>
      <c r="C131" s="257" t="s">
        <v>89</v>
      </c>
      <c r="D131" s="257" t="s">
        <v>80</v>
      </c>
      <c r="E131" s="337">
        <v>999.2</v>
      </c>
      <c r="F131" s="382">
        <v>121603</v>
      </c>
      <c r="G131" s="256">
        <v>44181</v>
      </c>
      <c r="H131" s="257" t="s">
        <v>73</v>
      </c>
      <c r="I131" s="40"/>
    </row>
    <row r="132" spans="1:10" x14ac:dyDescent="0.25">
      <c r="A132" s="306">
        <v>44172</v>
      </c>
      <c r="B132" s="305" t="s">
        <v>237</v>
      </c>
      <c r="C132" s="257" t="s">
        <v>103</v>
      </c>
      <c r="D132" s="257" t="s">
        <v>329</v>
      </c>
      <c r="E132" s="337">
        <v>160</v>
      </c>
      <c r="F132" s="382">
        <v>121604</v>
      </c>
      <c r="G132" s="256">
        <v>44181</v>
      </c>
      <c r="H132" s="257" t="s">
        <v>73</v>
      </c>
      <c r="I132" s="40"/>
    </row>
    <row r="133" spans="1:10" x14ac:dyDescent="0.25">
      <c r="A133" s="306">
        <v>44151</v>
      </c>
      <c r="B133" s="305" t="s">
        <v>238</v>
      </c>
      <c r="C133" s="257" t="s">
        <v>137</v>
      </c>
      <c r="D133" s="257" t="s">
        <v>170</v>
      </c>
      <c r="E133" s="337">
        <v>296.8</v>
      </c>
      <c r="F133" s="382">
        <v>121605</v>
      </c>
      <c r="G133" s="256">
        <v>44181</v>
      </c>
      <c r="H133" s="257" t="s">
        <v>73</v>
      </c>
      <c r="I133" s="40"/>
    </row>
    <row r="134" spans="1:10" x14ac:dyDescent="0.25">
      <c r="A134" s="306">
        <v>44176</v>
      </c>
      <c r="B134" s="305" t="s">
        <v>240</v>
      </c>
      <c r="C134" s="257" t="s">
        <v>239</v>
      </c>
      <c r="D134" s="257" t="s">
        <v>83</v>
      </c>
      <c r="E134" s="337">
        <v>4168</v>
      </c>
      <c r="F134" s="382">
        <v>551790</v>
      </c>
      <c r="G134" s="256">
        <v>44182</v>
      </c>
      <c r="H134" s="257" t="s">
        <v>111</v>
      </c>
      <c r="I134" s="40"/>
    </row>
    <row r="135" spans="1:10" x14ac:dyDescent="0.25">
      <c r="A135" s="306">
        <v>44175</v>
      </c>
      <c r="B135" s="305" t="s">
        <v>241</v>
      </c>
      <c r="C135" s="257" t="s">
        <v>89</v>
      </c>
      <c r="D135" s="257" t="s">
        <v>80</v>
      </c>
      <c r="E135" s="337">
        <v>1349.1</v>
      </c>
      <c r="F135" s="382">
        <v>121701</v>
      </c>
      <c r="G135" s="256">
        <v>44183</v>
      </c>
      <c r="H135" s="257" t="s">
        <v>73</v>
      </c>
      <c r="I135" s="40"/>
    </row>
    <row r="136" spans="1:10" x14ac:dyDescent="0.25">
      <c r="A136" s="306">
        <v>44169</v>
      </c>
      <c r="B136" s="305" t="s">
        <v>243</v>
      </c>
      <c r="C136" s="257" t="s">
        <v>242</v>
      </c>
      <c r="D136" s="257" t="s">
        <v>74</v>
      </c>
      <c r="E136" s="337">
        <v>11894.43</v>
      </c>
      <c r="F136" s="382">
        <v>121702</v>
      </c>
      <c r="G136" s="256">
        <v>44182</v>
      </c>
      <c r="H136" s="257" t="s">
        <v>111</v>
      </c>
      <c r="I136" s="40"/>
    </row>
    <row r="137" spans="1:10" x14ac:dyDescent="0.25">
      <c r="A137" s="258">
        <v>44182</v>
      </c>
      <c r="B137" s="252" t="s">
        <v>202</v>
      </c>
      <c r="C137" s="252" t="s">
        <v>203</v>
      </c>
      <c r="D137" s="252" t="s">
        <v>204</v>
      </c>
      <c r="E137" s="336">
        <v>10.45</v>
      </c>
      <c r="F137" s="382">
        <v>893521100044478</v>
      </c>
      <c r="G137" s="256">
        <v>44182</v>
      </c>
      <c r="H137" s="257" t="s">
        <v>127</v>
      </c>
      <c r="I137" s="40"/>
      <c r="J137" s="40"/>
    </row>
    <row r="138" spans="1:10" x14ac:dyDescent="0.25">
      <c r="A138" s="306">
        <v>44166</v>
      </c>
      <c r="B138" s="252" t="s">
        <v>202</v>
      </c>
      <c r="C138" s="257" t="s">
        <v>113</v>
      </c>
      <c r="D138" s="257" t="s">
        <v>248</v>
      </c>
      <c r="E138" s="337">
        <v>552</v>
      </c>
      <c r="F138" s="382">
        <v>550172999952603</v>
      </c>
      <c r="G138" s="256">
        <v>44183</v>
      </c>
      <c r="H138" s="257" t="s">
        <v>111</v>
      </c>
      <c r="I138" s="40"/>
      <c r="J138" s="40"/>
    </row>
    <row r="139" spans="1:10" x14ac:dyDescent="0.25">
      <c r="A139" s="306">
        <v>44174</v>
      </c>
      <c r="B139" s="252" t="s">
        <v>202</v>
      </c>
      <c r="C139" s="257" t="s">
        <v>113</v>
      </c>
      <c r="D139" s="257" t="s">
        <v>245</v>
      </c>
      <c r="E139" s="337">
        <v>704.67</v>
      </c>
      <c r="F139" s="382">
        <v>550172000052603</v>
      </c>
      <c r="G139" s="256">
        <v>44183</v>
      </c>
      <c r="H139" s="257" t="s">
        <v>111</v>
      </c>
      <c r="I139" s="40"/>
      <c r="J139" s="40"/>
    </row>
    <row r="140" spans="1:10" x14ac:dyDescent="0.25">
      <c r="A140" s="306">
        <v>44166</v>
      </c>
      <c r="B140" s="252" t="s">
        <v>202</v>
      </c>
      <c r="C140" s="257" t="s">
        <v>246</v>
      </c>
      <c r="D140" s="257" t="s">
        <v>248</v>
      </c>
      <c r="E140" s="337">
        <v>552</v>
      </c>
      <c r="F140" s="382">
        <v>550172000074888</v>
      </c>
      <c r="G140" s="256">
        <v>44183</v>
      </c>
      <c r="H140" s="257" t="s">
        <v>111</v>
      </c>
      <c r="I140" s="40"/>
      <c r="J140" s="40"/>
    </row>
    <row r="141" spans="1:10" x14ac:dyDescent="0.25">
      <c r="A141" s="306">
        <v>44174</v>
      </c>
      <c r="B141" s="252" t="s">
        <v>202</v>
      </c>
      <c r="C141" s="257" t="s">
        <v>246</v>
      </c>
      <c r="D141" s="257" t="s">
        <v>245</v>
      </c>
      <c r="E141" s="337">
        <v>313.44</v>
      </c>
      <c r="F141" s="382">
        <v>550172000074888</v>
      </c>
      <c r="G141" s="256">
        <v>44183</v>
      </c>
      <c r="H141" s="257" t="s">
        <v>111</v>
      </c>
      <c r="I141" s="40"/>
      <c r="J141" s="40"/>
    </row>
    <row r="142" spans="1:10" x14ac:dyDescent="0.25">
      <c r="A142" s="306">
        <v>44166</v>
      </c>
      <c r="B142" s="252" t="s">
        <v>202</v>
      </c>
      <c r="C142" s="257" t="s">
        <v>115</v>
      </c>
      <c r="D142" s="257" t="s">
        <v>248</v>
      </c>
      <c r="E142" s="337">
        <v>1200</v>
      </c>
      <c r="F142" s="382">
        <v>550172000089254</v>
      </c>
      <c r="G142" s="256">
        <v>44183</v>
      </c>
      <c r="H142" s="257" t="s">
        <v>111</v>
      </c>
      <c r="I142" s="40"/>
      <c r="J142" s="40"/>
    </row>
    <row r="143" spans="1:10" x14ac:dyDescent="0.25">
      <c r="A143" s="306">
        <v>44174</v>
      </c>
      <c r="B143" s="252" t="s">
        <v>202</v>
      </c>
      <c r="C143" s="257" t="s">
        <v>115</v>
      </c>
      <c r="D143" s="257" t="s">
        <v>245</v>
      </c>
      <c r="E143" s="337">
        <v>603.78</v>
      </c>
      <c r="F143" s="382">
        <v>550172000089254</v>
      </c>
      <c r="G143" s="256">
        <v>44183</v>
      </c>
      <c r="H143" s="257" t="s">
        <v>111</v>
      </c>
      <c r="I143" s="40"/>
      <c r="J143" s="40"/>
    </row>
    <row r="144" spans="1:10" x14ac:dyDescent="0.25">
      <c r="A144" s="306">
        <v>44166</v>
      </c>
      <c r="B144" s="252" t="s">
        <v>202</v>
      </c>
      <c r="C144" s="257" t="s">
        <v>116</v>
      </c>
      <c r="D144" s="257" t="s">
        <v>248</v>
      </c>
      <c r="E144" s="337">
        <v>1167.53</v>
      </c>
      <c r="F144" s="382">
        <v>550172000111961</v>
      </c>
      <c r="G144" s="256">
        <v>44183</v>
      </c>
      <c r="H144" s="257" t="s">
        <v>111</v>
      </c>
      <c r="I144" s="40"/>
      <c r="J144" s="40"/>
    </row>
    <row r="145" spans="1:10" x14ac:dyDescent="0.25">
      <c r="A145" s="306">
        <v>44174</v>
      </c>
      <c r="B145" s="252" t="s">
        <v>202</v>
      </c>
      <c r="C145" s="257" t="s">
        <v>116</v>
      </c>
      <c r="D145" s="257" t="s">
        <v>245</v>
      </c>
      <c r="E145" s="337">
        <v>2164.67</v>
      </c>
      <c r="F145" s="382">
        <v>550172000111961</v>
      </c>
      <c r="G145" s="256">
        <v>44183</v>
      </c>
      <c r="H145" s="257" t="s">
        <v>111</v>
      </c>
      <c r="I145" s="40"/>
      <c r="J145" s="40"/>
    </row>
    <row r="146" spans="1:10" x14ac:dyDescent="0.25">
      <c r="A146" s="306">
        <v>44166</v>
      </c>
      <c r="B146" s="252" t="s">
        <v>202</v>
      </c>
      <c r="C146" s="257" t="s">
        <v>247</v>
      </c>
      <c r="D146" s="257" t="s">
        <v>248</v>
      </c>
      <c r="E146" s="337">
        <v>552</v>
      </c>
      <c r="F146" s="382">
        <v>550172510019203</v>
      </c>
      <c r="G146" s="256">
        <v>44183</v>
      </c>
      <c r="H146" s="257" t="s">
        <v>111</v>
      </c>
      <c r="I146" s="40"/>
      <c r="J146" s="40"/>
    </row>
    <row r="147" spans="1:10" x14ac:dyDescent="0.25">
      <c r="A147" s="306">
        <v>44174</v>
      </c>
      <c r="B147" s="252" t="s">
        <v>202</v>
      </c>
      <c r="C147" s="257" t="s">
        <v>247</v>
      </c>
      <c r="D147" s="257" t="s">
        <v>245</v>
      </c>
      <c r="E147" s="337">
        <v>912.47</v>
      </c>
      <c r="F147" s="382">
        <v>550172510019203</v>
      </c>
      <c r="G147" s="256">
        <v>44183</v>
      </c>
      <c r="H147" s="257" t="s">
        <v>111</v>
      </c>
      <c r="I147" s="40"/>
      <c r="J147" s="40"/>
    </row>
    <row r="148" spans="1:10" s="39" customFormat="1" x14ac:dyDescent="0.25">
      <c r="A148" s="306">
        <v>44166</v>
      </c>
      <c r="B148" s="252" t="s">
        <v>202</v>
      </c>
      <c r="C148" s="257" t="s">
        <v>119</v>
      </c>
      <c r="D148" s="257" t="s">
        <v>248</v>
      </c>
      <c r="E148" s="337">
        <v>284.89999999999998</v>
      </c>
      <c r="F148" s="382">
        <v>550172510082367</v>
      </c>
      <c r="G148" s="256">
        <v>44183</v>
      </c>
      <c r="H148" s="257" t="s">
        <v>111</v>
      </c>
      <c r="I148" s="41"/>
      <c r="J148" s="41"/>
    </row>
    <row r="149" spans="1:10" s="39" customFormat="1" x14ac:dyDescent="0.25">
      <c r="A149" s="306">
        <v>44174</v>
      </c>
      <c r="B149" s="252" t="s">
        <v>202</v>
      </c>
      <c r="C149" s="257" t="s">
        <v>119</v>
      </c>
      <c r="D149" s="257" t="s">
        <v>245</v>
      </c>
      <c r="E149" s="337">
        <v>841.27</v>
      </c>
      <c r="F149" s="382">
        <v>550172510082367</v>
      </c>
      <c r="G149" s="256">
        <v>44183</v>
      </c>
      <c r="H149" s="257" t="s">
        <v>111</v>
      </c>
      <c r="I149" s="41"/>
    </row>
    <row r="150" spans="1:10" s="39" customFormat="1" x14ac:dyDescent="0.25">
      <c r="A150" s="306">
        <v>44174</v>
      </c>
      <c r="B150" s="252" t="s">
        <v>202</v>
      </c>
      <c r="C150" s="257" t="s">
        <v>121</v>
      </c>
      <c r="D150" s="257" t="s">
        <v>248</v>
      </c>
      <c r="E150" s="337">
        <v>552</v>
      </c>
      <c r="F150" s="382">
        <v>550172510083922</v>
      </c>
      <c r="G150" s="256">
        <v>44183</v>
      </c>
      <c r="H150" s="257" t="s">
        <v>111</v>
      </c>
      <c r="I150" s="41"/>
    </row>
    <row r="151" spans="1:10" s="39" customFormat="1" x14ac:dyDescent="0.25">
      <c r="A151" s="306">
        <v>44174</v>
      </c>
      <c r="B151" s="252" t="s">
        <v>202</v>
      </c>
      <c r="C151" s="257" t="s">
        <v>121</v>
      </c>
      <c r="D151" s="257" t="s">
        <v>245</v>
      </c>
      <c r="E151" s="337">
        <v>670.26</v>
      </c>
      <c r="F151" s="382">
        <v>550172510083922</v>
      </c>
      <c r="G151" s="256">
        <v>44183</v>
      </c>
      <c r="H151" s="257" t="s">
        <v>111</v>
      </c>
      <c r="I151" s="41"/>
    </row>
    <row r="152" spans="1:10" s="39" customFormat="1" x14ac:dyDescent="0.25">
      <c r="A152" s="306">
        <v>44166</v>
      </c>
      <c r="B152" s="252" t="s">
        <v>202</v>
      </c>
      <c r="C152" s="257" t="s">
        <v>122</v>
      </c>
      <c r="D152" s="257" t="s">
        <v>248</v>
      </c>
      <c r="E152" s="337">
        <v>552</v>
      </c>
      <c r="F152" s="382">
        <v>550172510084239</v>
      </c>
      <c r="G152" s="256">
        <v>44183</v>
      </c>
      <c r="H152" s="257" t="s">
        <v>111</v>
      </c>
      <c r="I152" s="41"/>
    </row>
    <row r="153" spans="1:10" s="39" customFormat="1" x14ac:dyDescent="0.25">
      <c r="A153" s="306">
        <v>44174</v>
      </c>
      <c r="B153" s="252" t="s">
        <v>202</v>
      </c>
      <c r="C153" s="257" t="s">
        <v>122</v>
      </c>
      <c r="D153" s="257" t="s">
        <v>245</v>
      </c>
      <c r="E153" s="337">
        <v>275.85000000000002</v>
      </c>
      <c r="F153" s="382">
        <v>550172510084239</v>
      </c>
      <c r="G153" s="256">
        <v>44183</v>
      </c>
      <c r="H153" s="257" t="s">
        <v>111</v>
      </c>
      <c r="I153" s="41"/>
    </row>
    <row r="154" spans="1:10" s="39" customFormat="1" x14ac:dyDescent="0.25">
      <c r="A154" s="306">
        <v>44166</v>
      </c>
      <c r="B154" s="252" t="s">
        <v>202</v>
      </c>
      <c r="C154" s="257" t="s">
        <v>124</v>
      </c>
      <c r="D154" s="257" t="s">
        <v>248</v>
      </c>
      <c r="E154" s="337">
        <v>552</v>
      </c>
      <c r="F154" s="382">
        <v>550172510087628</v>
      </c>
      <c r="G154" s="256">
        <v>44183</v>
      </c>
      <c r="H154" s="257" t="s">
        <v>111</v>
      </c>
      <c r="I154" s="41"/>
    </row>
    <row r="155" spans="1:10" s="39" customFormat="1" x14ac:dyDescent="0.25">
      <c r="A155" s="306">
        <v>44174</v>
      </c>
      <c r="B155" s="252" t="s">
        <v>202</v>
      </c>
      <c r="C155" s="257" t="s">
        <v>124</v>
      </c>
      <c r="D155" s="257" t="s">
        <v>245</v>
      </c>
      <c r="E155" s="337">
        <v>712.63</v>
      </c>
      <c r="F155" s="382">
        <v>550172510087628</v>
      </c>
      <c r="G155" s="256">
        <v>44183</v>
      </c>
      <c r="H155" s="257" t="s">
        <v>111</v>
      </c>
      <c r="I155" s="41"/>
    </row>
    <row r="156" spans="1:10" s="39" customFormat="1" x14ac:dyDescent="0.25">
      <c r="A156" s="306">
        <v>44166</v>
      </c>
      <c r="B156" s="252" t="s">
        <v>202</v>
      </c>
      <c r="C156" s="257" t="s">
        <v>125</v>
      </c>
      <c r="D156" s="257" t="s">
        <v>248</v>
      </c>
      <c r="E156" s="337">
        <v>552</v>
      </c>
      <c r="F156" s="382">
        <v>554587000008817</v>
      </c>
      <c r="G156" s="256">
        <v>44183</v>
      </c>
      <c r="H156" s="257" t="s">
        <v>111</v>
      </c>
      <c r="I156" s="41"/>
    </row>
    <row r="157" spans="1:10" s="39" customFormat="1" x14ac:dyDescent="0.25">
      <c r="A157" s="306">
        <v>44174</v>
      </c>
      <c r="B157" s="252" t="s">
        <v>202</v>
      </c>
      <c r="C157" s="257" t="s">
        <v>125</v>
      </c>
      <c r="D157" s="257" t="s">
        <v>245</v>
      </c>
      <c r="E157" s="337">
        <v>567.97</v>
      </c>
      <c r="F157" s="382">
        <v>554587000008817</v>
      </c>
      <c r="G157" s="256">
        <v>44183</v>
      </c>
      <c r="H157" s="257" t="s">
        <v>111</v>
      </c>
      <c r="I157" s="41"/>
    </row>
    <row r="158" spans="1:10" s="39" customFormat="1" x14ac:dyDescent="0.25">
      <c r="A158" s="306">
        <v>44166</v>
      </c>
      <c r="B158" s="252" t="s">
        <v>202</v>
      </c>
      <c r="C158" s="257" t="s">
        <v>126</v>
      </c>
      <c r="D158" s="257" t="s">
        <v>248</v>
      </c>
      <c r="E158" s="337">
        <v>552</v>
      </c>
      <c r="F158" s="382">
        <v>554645000014107</v>
      </c>
      <c r="G158" s="256">
        <v>44183</v>
      </c>
      <c r="H158" s="257" t="s">
        <v>111</v>
      </c>
      <c r="I158" s="41"/>
    </row>
    <row r="159" spans="1:10" s="39" customFormat="1" x14ac:dyDescent="0.25">
      <c r="A159" s="306">
        <v>44174</v>
      </c>
      <c r="B159" s="252" t="s">
        <v>202</v>
      </c>
      <c r="C159" s="257" t="s">
        <v>126</v>
      </c>
      <c r="D159" s="257" t="s">
        <v>245</v>
      </c>
      <c r="E159" s="337">
        <v>442.08</v>
      </c>
      <c r="F159" s="382">
        <v>554645000014107</v>
      </c>
      <c r="G159" s="256">
        <v>44183</v>
      </c>
      <c r="H159" s="257" t="s">
        <v>111</v>
      </c>
      <c r="I159" s="41"/>
    </row>
    <row r="160" spans="1:10" s="39" customFormat="1" x14ac:dyDescent="0.25">
      <c r="A160" s="306">
        <v>44166</v>
      </c>
      <c r="B160" s="252" t="s">
        <v>202</v>
      </c>
      <c r="C160" s="257" t="s">
        <v>128</v>
      </c>
      <c r="D160" s="257" t="s">
        <v>248</v>
      </c>
      <c r="E160" s="337">
        <v>552</v>
      </c>
      <c r="F160" s="382">
        <v>554645510008240</v>
      </c>
      <c r="G160" s="256">
        <v>44183</v>
      </c>
      <c r="H160" s="257" t="s">
        <v>111</v>
      </c>
      <c r="I160" s="41"/>
    </row>
    <row r="161" spans="1:9" s="39" customFormat="1" x14ac:dyDescent="0.25">
      <c r="A161" s="306">
        <v>44174</v>
      </c>
      <c r="B161" s="252" t="s">
        <v>202</v>
      </c>
      <c r="C161" s="257" t="s">
        <v>128</v>
      </c>
      <c r="D161" s="257" t="s">
        <v>245</v>
      </c>
      <c r="E161" s="337">
        <v>802.51</v>
      </c>
      <c r="F161" s="382">
        <v>554645510008240</v>
      </c>
      <c r="G161" s="256">
        <v>44183</v>
      </c>
      <c r="H161" s="257" t="s">
        <v>111</v>
      </c>
      <c r="I161" s="41"/>
    </row>
    <row r="162" spans="1:9" s="39" customFormat="1" x14ac:dyDescent="0.25">
      <c r="A162" s="306">
        <v>44166</v>
      </c>
      <c r="B162" s="252" t="s">
        <v>202</v>
      </c>
      <c r="C162" s="257" t="s">
        <v>129</v>
      </c>
      <c r="D162" s="257" t="s">
        <v>248</v>
      </c>
      <c r="E162" s="337">
        <v>552</v>
      </c>
      <c r="F162" s="382">
        <v>554645510011583</v>
      </c>
      <c r="G162" s="256">
        <v>44183</v>
      </c>
      <c r="H162" s="257" t="s">
        <v>111</v>
      </c>
      <c r="I162" s="41"/>
    </row>
    <row r="163" spans="1:9" s="39" customFormat="1" x14ac:dyDescent="0.25">
      <c r="A163" s="306">
        <v>44174</v>
      </c>
      <c r="B163" s="252" t="s">
        <v>202</v>
      </c>
      <c r="C163" s="257" t="s">
        <v>129</v>
      </c>
      <c r="D163" s="257" t="s">
        <v>245</v>
      </c>
      <c r="E163" s="337">
        <v>1107.1600000000001</v>
      </c>
      <c r="F163" s="382">
        <v>554645510011583</v>
      </c>
      <c r="G163" s="256">
        <v>44183</v>
      </c>
      <c r="H163" s="257" t="s">
        <v>111</v>
      </c>
      <c r="I163" s="41"/>
    </row>
    <row r="164" spans="1:9" s="39" customFormat="1" x14ac:dyDescent="0.25">
      <c r="A164" s="306">
        <v>44166</v>
      </c>
      <c r="B164" s="252" t="s">
        <v>202</v>
      </c>
      <c r="C164" s="257" t="s">
        <v>130</v>
      </c>
      <c r="D164" s="257" t="s">
        <v>248</v>
      </c>
      <c r="E164" s="337">
        <v>680.86</v>
      </c>
      <c r="F164" s="382">
        <v>554645510013668</v>
      </c>
      <c r="G164" s="256">
        <v>44183</v>
      </c>
      <c r="H164" s="257" t="s">
        <v>123</v>
      </c>
      <c r="I164" s="41"/>
    </row>
    <row r="165" spans="1:9" s="39" customFormat="1" x14ac:dyDescent="0.25">
      <c r="A165" s="306">
        <v>44174</v>
      </c>
      <c r="B165" s="252" t="s">
        <v>202</v>
      </c>
      <c r="C165" s="257" t="s">
        <v>130</v>
      </c>
      <c r="D165" s="257" t="s">
        <v>245</v>
      </c>
      <c r="E165" s="337">
        <v>1281.8599999999999</v>
      </c>
      <c r="F165" s="382">
        <v>554645510013668</v>
      </c>
      <c r="G165" s="256">
        <v>44183</v>
      </c>
      <c r="H165" s="257" t="s">
        <v>111</v>
      </c>
      <c r="I165" s="41"/>
    </row>
    <row r="166" spans="1:9" s="39" customFormat="1" x14ac:dyDescent="0.25">
      <c r="A166" s="306">
        <v>44166</v>
      </c>
      <c r="B166" s="252" t="s">
        <v>202</v>
      </c>
      <c r="C166" s="257" t="s">
        <v>131</v>
      </c>
      <c r="D166" s="257" t="s">
        <v>248</v>
      </c>
      <c r="E166" s="337">
        <v>552</v>
      </c>
      <c r="F166" s="382">
        <v>554645510013759</v>
      </c>
      <c r="G166" s="256">
        <v>44183</v>
      </c>
      <c r="H166" s="257" t="s">
        <v>111</v>
      </c>
      <c r="I166" s="41"/>
    </row>
    <row r="167" spans="1:9" s="39" customFormat="1" x14ac:dyDescent="0.25">
      <c r="A167" s="306">
        <v>44174</v>
      </c>
      <c r="B167" s="252" t="s">
        <v>202</v>
      </c>
      <c r="C167" s="257" t="s">
        <v>131</v>
      </c>
      <c r="D167" s="257" t="s">
        <v>245</v>
      </c>
      <c r="E167" s="337">
        <v>795.54</v>
      </c>
      <c r="F167" s="382">
        <v>554645510013759</v>
      </c>
      <c r="G167" s="256">
        <v>44183</v>
      </c>
      <c r="H167" s="257" t="s">
        <v>111</v>
      </c>
      <c r="I167" s="41"/>
    </row>
    <row r="168" spans="1:9" s="39" customFormat="1" x14ac:dyDescent="0.25">
      <c r="A168" s="306">
        <v>44166</v>
      </c>
      <c r="B168" s="252" t="s">
        <v>202</v>
      </c>
      <c r="C168" s="257" t="s">
        <v>132</v>
      </c>
      <c r="D168" s="257" t="s">
        <v>248</v>
      </c>
      <c r="E168" s="337">
        <v>804.2</v>
      </c>
      <c r="F168" s="382">
        <v>555553000220211</v>
      </c>
      <c r="G168" s="256">
        <v>44183</v>
      </c>
      <c r="H168" s="257" t="s">
        <v>111</v>
      </c>
      <c r="I168" s="41"/>
    </row>
    <row r="169" spans="1:9" s="39" customFormat="1" x14ac:dyDescent="0.25">
      <c r="A169" s="306">
        <v>44174</v>
      </c>
      <c r="B169" s="252" t="s">
        <v>202</v>
      </c>
      <c r="C169" s="257" t="s">
        <v>132</v>
      </c>
      <c r="D169" s="257" t="s">
        <v>245</v>
      </c>
      <c r="E169" s="337">
        <v>581.77</v>
      </c>
      <c r="F169" s="382">
        <v>555553000220211</v>
      </c>
      <c r="G169" s="256">
        <v>44183</v>
      </c>
      <c r="H169" s="257" t="s">
        <v>111</v>
      </c>
      <c r="I169" s="41"/>
    </row>
    <row r="170" spans="1:9" s="39" customFormat="1" x14ac:dyDescent="0.25">
      <c r="A170" s="306">
        <v>44166</v>
      </c>
      <c r="B170" s="252" t="s">
        <v>202</v>
      </c>
      <c r="C170" s="257" t="s">
        <v>134</v>
      </c>
      <c r="D170" s="257" t="s">
        <v>248</v>
      </c>
      <c r="E170" s="337">
        <v>642.02</v>
      </c>
      <c r="F170" s="382">
        <v>4502</v>
      </c>
      <c r="G170" s="256">
        <v>44183</v>
      </c>
      <c r="H170" s="257" t="s">
        <v>111</v>
      </c>
      <c r="I170" s="41"/>
    </row>
    <row r="171" spans="1:9" s="39" customFormat="1" x14ac:dyDescent="0.25">
      <c r="A171" s="306">
        <v>44166</v>
      </c>
      <c r="B171" s="252" t="s">
        <v>202</v>
      </c>
      <c r="C171" s="257" t="s">
        <v>133</v>
      </c>
      <c r="D171" s="257" t="s">
        <v>248</v>
      </c>
      <c r="E171" s="337">
        <v>1991.42</v>
      </c>
      <c r="F171" s="382">
        <v>4502</v>
      </c>
      <c r="G171" s="256">
        <v>44183</v>
      </c>
      <c r="H171" s="257" t="s">
        <v>111</v>
      </c>
      <c r="I171" s="41"/>
    </row>
    <row r="172" spans="1:9" s="39" customFormat="1" x14ac:dyDescent="0.25">
      <c r="A172" s="306">
        <v>44174</v>
      </c>
      <c r="B172" s="252" t="s">
        <v>202</v>
      </c>
      <c r="C172" s="257" t="s">
        <v>134</v>
      </c>
      <c r="D172" s="257" t="s">
        <v>245</v>
      </c>
      <c r="E172" s="337">
        <v>982.31</v>
      </c>
      <c r="F172" s="382">
        <v>4503</v>
      </c>
      <c r="G172" s="256">
        <v>44183</v>
      </c>
      <c r="H172" s="257" t="s">
        <v>111</v>
      </c>
      <c r="I172" s="41"/>
    </row>
    <row r="173" spans="1:9" s="39" customFormat="1" x14ac:dyDescent="0.25">
      <c r="A173" s="306">
        <v>44174</v>
      </c>
      <c r="B173" s="252" t="s">
        <v>202</v>
      </c>
      <c r="C173" s="257" t="s">
        <v>133</v>
      </c>
      <c r="D173" s="257" t="s">
        <v>245</v>
      </c>
      <c r="E173" s="337">
        <v>4238.33</v>
      </c>
      <c r="F173" s="382">
        <v>4503</v>
      </c>
      <c r="G173" s="256">
        <v>44183</v>
      </c>
      <c r="H173" s="257" t="s">
        <v>111</v>
      </c>
      <c r="I173" s="41"/>
    </row>
    <row r="174" spans="1:9" s="39" customFormat="1" x14ac:dyDescent="0.25">
      <c r="A174" s="306">
        <v>44175</v>
      </c>
      <c r="B174" s="252" t="s">
        <v>202</v>
      </c>
      <c r="C174" s="257" t="s">
        <v>178</v>
      </c>
      <c r="D174" s="257" t="s">
        <v>177</v>
      </c>
      <c r="E174" s="337">
        <v>352.2</v>
      </c>
      <c r="F174" s="382">
        <v>121802</v>
      </c>
      <c r="G174" s="256">
        <v>44183</v>
      </c>
      <c r="H174" s="257" t="s">
        <v>73</v>
      </c>
      <c r="I174" s="41"/>
    </row>
    <row r="175" spans="1:9" s="39" customFormat="1" x14ac:dyDescent="0.25">
      <c r="A175" s="306">
        <v>44169</v>
      </c>
      <c r="B175" s="305" t="s">
        <v>252</v>
      </c>
      <c r="C175" s="257" t="s">
        <v>105</v>
      </c>
      <c r="D175" s="257" t="s">
        <v>80</v>
      </c>
      <c r="E175" s="337">
        <v>1374.45</v>
      </c>
      <c r="F175" s="382">
        <v>121803</v>
      </c>
      <c r="G175" s="256">
        <v>44183</v>
      </c>
      <c r="H175" s="257" t="s">
        <v>73</v>
      </c>
      <c r="I175" s="41"/>
    </row>
    <row r="176" spans="1:9" s="39" customFormat="1" x14ac:dyDescent="0.25">
      <c r="A176" s="306">
        <v>44168</v>
      </c>
      <c r="B176" s="305" t="s">
        <v>251</v>
      </c>
      <c r="C176" s="257" t="s">
        <v>250</v>
      </c>
      <c r="D176" s="257" t="s">
        <v>249</v>
      </c>
      <c r="E176" s="337">
        <v>243</v>
      </c>
      <c r="F176" s="382">
        <v>121804</v>
      </c>
      <c r="G176" s="256">
        <v>44183</v>
      </c>
      <c r="H176" s="257" t="s">
        <v>73</v>
      </c>
      <c r="I176" s="41"/>
    </row>
    <row r="177" spans="1:9" s="39" customFormat="1" x14ac:dyDescent="0.25">
      <c r="A177" s="306">
        <v>44168</v>
      </c>
      <c r="B177" s="305" t="s">
        <v>253</v>
      </c>
      <c r="C177" s="257" t="s">
        <v>95</v>
      </c>
      <c r="D177" s="257" t="s">
        <v>80</v>
      </c>
      <c r="E177" s="337">
        <v>1106</v>
      </c>
      <c r="F177" s="382">
        <v>121805</v>
      </c>
      <c r="G177" s="256">
        <v>44183</v>
      </c>
      <c r="H177" s="257" t="s">
        <v>73</v>
      </c>
      <c r="I177" s="41"/>
    </row>
    <row r="178" spans="1:9" s="39" customFormat="1" x14ac:dyDescent="0.25">
      <c r="A178" s="306">
        <v>44166</v>
      </c>
      <c r="B178" s="307" t="s">
        <v>202</v>
      </c>
      <c r="C178" s="356" t="s">
        <v>148</v>
      </c>
      <c r="D178" s="257" t="s">
        <v>254</v>
      </c>
      <c r="E178" s="337">
        <v>1047.58</v>
      </c>
      <c r="F178" s="382">
        <v>121806</v>
      </c>
      <c r="G178" s="256">
        <v>44183</v>
      </c>
      <c r="H178" s="257" t="s">
        <v>73</v>
      </c>
      <c r="I178" s="41"/>
    </row>
    <row r="179" spans="1:9" s="39" customFormat="1" x14ac:dyDescent="0.25">
      <c r="A179" s="306">
        <v>44166</v>
      </c>
      <c r="B179" s="307" t="s">
        <v>202</v>
      </c>
      <c r="C179" s="356" t="s">
        <v>148</v>
      </c>
      <c r="D179" s="257" t="s">
        <v>255</v>
      </c>
      <c r="E179" s="337">
        <v>2861.94</v>
      </c>
      <c r="F179" s="382">
        <v>121807</v>
      </c>
      <c r="G179" s="256">
        <v>44183</v>
      </c>
      <c r="H179" s="257" t="s">
        <v>73</v>
      </c>
      <c r="I179" s="41"/>
    </row>
    <row r="180" spans="1:9" s="39" customFormat="1" x14ac:dyDescent="0.25">
      <c r="A180" s="306">
        <v>44175</v>
      </c>
      <c r="B180" s="305" t="s">
        <v>257</v>
      </c>
      <c r="C180" s="257" t="s">
        <v>256</v>
      </c>
      <c r="D180" s="257" t="s">
        <v>335</v>
      </c>
      <c r="E180" s="337">
        <v>150</v>
      </c>
      <c r="F180" s="382">
        <v>121808</v>
      </c>
      <c r="G180" s="256">
        <v>44183</v>
      </c>
      <c r="H180" s="257" t="s">
        <v>111</v>
      </c>
      <c r="I180" s="41"/>
    </row>
    <row r="181" spans="1:9" s="39" customFormat="1" x14ac:dyDescent="0.25">
      <c r="A181" s="306">
        <v>44183</v>
      </c>
      <c r="B181" s="307" t="s">
        <v>202</v>
      </c>
      <c r="C181" s="257" t="s">
        <v>259</v>
      </c>
      <c r="D181" s="257" t="s">
        <v>258</v>
      </c>
      <c r="E181" s="337">
        <v>178.7</v>
      </c>
      <c r="F181" s="382">
        <v>121809</v>
      </c>
      <c r="G181" s="256">
        <v>44183</v>
      </c>
      <c r="H181" s="257" t="s">
        <v>73</v>
      </c>
      <c r="I181" s="41"/>
    </row>
    <row r="182" spans="1:9" s="39" customFormat="1" x14ac:dyDescent="0.25">
      <c r="A182" s="306">
        <v>44183</v>
      </c>
      <c r="B182" s="307" t="s">
        <v>202</v>
      </c>
      <c r="C182" s="257" t="s">
        <v>203</v>
      </c>
      <c r="D182" s="257" t="s">
        <v>204</v>
      </c>
      <c r="E182" s="337">
        <v>10.45</v>
      </c>
      <c r="F182" s="382">
        <v>803531100061754</v>
      </c>
      <c r="G182" s="256">
        <v>44183</v>
      </c>
      <c r="H182" s="257" t="s">
        <v>127</v>
      </c>
      <c r="I182" s="41"/>
    </row>
    <row r="183" spans="1:9" s="39" customFormat="1" x14ac:dyDescent="0.25">
      <c r="A183" s="306">
        <v>44183</v>
      </c>
      <c r="B183" s="307" t="s">
        <v>202</v>
      </c>
      <c r="C183" s="257" t="s">
        <v>260</v>
      </c>
      <c r="D183" s="257" t="s">
        <v>204</v>
      </c>
      <c r="E183" s="337">
        <v>7</v>
      </c>
      <c r="F183" s="382">
        <v>803531100585870</v>
      </c>
      <c r="G183" s="256">
        <v>44183</v>
      </c>
      <c r="H183" s="257" t="s">
        <v>127</v>
      </c>
      <c r="I183" s="41"/>
    </row>
    <row r="184" spans="1:9" s="39" customFormat="1" x14ac:dyDescent="0.25">
      <c r="A184" s="306">
        <v>44183</v>
      </c>
      <c r="B184" s="307" t="s">
        <v>202</v>
      </c>
      <c r="C184" s="257" t="s">
        <v>260</v>
      </c>
      <c r="D184" s="355" t="s">
        <v>204</v>
      </c>
      <c r="E184" s="337">
        <v>7</v>
      </c>
      <c r="F184" s="382">
        <v>803531100585871</v>
      </c>
      <c r="G184" s="256">
        <v>44183</v>
      </c>
      <c r="H184" s="257" t="s">
        <v>127</v>
      </c>
      <c r="I184" s="41"/>
    </row>
    <row r="185" spans="1:9" s="39" customFormat="1" x14ac:dyDescent="0.25">
      <c r="A185" s="306">
        <v>44174</v>
      </c>
      <c r="B185" s="307" t="s">
        <v>202</v>
      </c>
      <c r="C185" s="257" t="s">
        <v>114</v>
      </c>
      <c r="D185" s="257" t="s">
        <v>245</v>
      </c>
      <c r="E185" s="337">
        <v>471.3</v>
      </c>
      <c r="F185" s="382">
        <v>550172000088808</v>
      </c>
      <c r="G185" s="256">
        <v>44183</v>
      </c>
      <c r="H185" s="257" t="s">
        <v>111</v>
      </c>
      <c r="I185" s="41"/>
    </row>
    <row r="186" spans="1:9" x14ac:dyDescent="0.25">
      <c r="A186" s="306">
        <v>44166</v>
      </c>
      <c r="B186" s="307" t="s">
        <v>202</v>
      </c>
      <c r="C186" s="257" t="s">
        <v>114</v>
      </c>
      <c r="D186" s="257" t="s">
        <v>248</v>
      </c>
      <c r="E186" s="337">
        <v>611</v>
      </c>
      <c r="F186" s="382">
        <v>550172000088808</v>
      </c>
      <c r="G186" s="256">
        <v>44183</v>
      </c>
      <c r="H186" s="257" t="s">
        <v>111</v>
      </c>
      <c r="I186" s="40"/>
    </row>
    <row r="187" spans="1:9" x14ac:dyDescent="0.25">
      <c r="A187" s="306">
        <v>44174</v>
      </c>
      <c r="B187" s="307" t="s">
        <v>202</v>
      </c>
      <c r="C187" s="257" t="s">
        <v>118</v>
      </c>
      <c r="D187" s="257" t="s">
        <v>117</v>
      </c>
      <c r="E187" s="337">
        <v>425.76</v>
      </c>
      <c r="F187" s="382">
        <v>550172510062857</v>
      </c>
      <c r="G187" s="256">
        <v>44186</v>
      </c>
      <c r="H187" s="257" t="s">
        <v>111</v>
      </c>
      <c r="I187" s="40"/>
    </row>
    <row r="188" spans="1:9" x14ac:dyDescent="0.25">
      <c r="A188" s="306">
        <v>44166</v>
      </c>
      <c r="B188" s="307" t="s">
        <v>202</v>
      </c>
      <c r="C188" s="257" t="s">
        <v>120</v>
      </c>
      <c r="D188" s="257" t="s">
        <v>248</v>
      </c>
      <c r="E188" s="337">
        <v>552</v>
      </c>
      <c r="F188" s="382">
        <v>550172510083611</v>
      </c>
      <c r="G188" s="256">
        <v>44183</v>
      </c>
      <c r="H188" s="257" t="s">
        <v>111</v>
      </c>
      <c r="I188" s="40"/>
    </row>
    <row r="189" spans="1:9" x14ac:dyDescent="0.25">
      <c r="A189" s="306">
        <v>44174</v>
      </c>
      <c r="B189" s="307" t="s">
        <v>202</v>
      </c>
      <c r="C189" s="257" t="s">
        <v>120</v>
      </c>
      <c r="D189" s="257" t="s">
        <v>245</v>
      </c>
      <c r="E189" s="337">
        <v>912.83</v>
      </c>
      <c r="F189" s="382">
        <v>550172510083611</v>
      </c>
      <c r="G189" s="256">
        <v>44183</v>
      </c>
      <c r="H189" s="257" t="s">
        <v>111</v>
      </c>
      <c r="I189" s="40"/>
    </row>
    <row r="190" spans="1:9" x14ac:dyDescent="0.25">
      <c r="A190" s="306">
        <v>44166</v>
      </c>
      <c r="B190" s="305" t="s">
        <v>261</v>
      </c>
      <c r="C190" s="257" t="s">
        <v>222</v>
      </c>
      <c r="D190" s="257" t="s">
        <v>80</v>
      </c>
      <c r="E190" s="337">
        <v>762</v>
      </c>
      <c r="F190" s="382">
        <v>122101</v>
      </c>
      <c r="G190" s="256">
        <v>44186</v>
      </c>
      <c r="H190" s="257" t="s">
        <v>73</v>
      </c>
      <c r="I190" s="40"/>
    </row>
    <row r="191" spans="1:9" x14ac:dyDescent="0.25">
      <c r="A191" s="306">
        <v>44159</v>
      </c>
      <c r="B191" s="305" t="s">
        <v>262</v>
      </c>
      <c r="C191" s="257" t="s">
        <v>100</v>
      </c>
      <c r="D191" s="257" t="s">
        <v>99</v>
      </c>
      <c r="E191" s="337">
        <v>94.16</v>
      </c>
      <c r="F191" s="382">
        <v>122102</v>
      </c>
      <c r="G191" s="256">
        <v>44186</v>
      </c>
      <c r="H191" s="257" t="s">
        <v>73</v>
      </c>
      <c r="I191" s="40"/>
    </row>
    <row r="192" spans="1:9" x14ac:dyDescent="0.25">
      <c r="A192" s="306">
        <v>44159</v>
      </c>
      <c r="B192" s="305" t="s">
        <v>263</v>
      </c>
      <c r="C192" s="257" t="s">
        <v>100</v>
      </c>
      <c r="D192" s="257" t="s">
        <v>99</v>
      </c>
      <c r="E192" s="337">
        <v>316.44</v>
      </c>
      <c r="F192" s="382">
        <v>122103</v>
      </c>
      <c r="G192" s="256">
        <v>44186</v>
      </c>
      <c r="H192" s="257" t="s">
        <v>73</v>
      </c>
      <c r="I192" s="40"/>
    </row>
    <row r="193" spans="1:9" x14ac:dyDescent="0.25">
      <c r="A193" s="306">
        <v>44158</v>
      </c>
      <c r="B193" s="305" t="s">
        <v>264</v>
      </c>
      <c r="C193" s="257" t="s">
        <v>92</v>
      </c>
      <c r="D193" s="257" t="s">
        <v>91</v>
      </c>
      <c r="E193" s="337">
        <v>4270</v>
      </c>
      <c r="F193" s="382">
        <v>122104</v>
      </c>
      <c r="G193" s="256">
        <v>44186</v>
      </c>
      <c r="H193" s="257" t="s">
        <v>73</v>
      </c>
      <c r="I193" s="40"/>
    </row>
    <row r="194" spans="1:9" x14ac:dyDescent="0.25">
      <c r="A194" s="306">
        <v>44158</v>
      </c>
      <c r="B194" s="305" t="s">
        <v>266</v>
      </c>
      <c r="C194" s="257" t="s">
        <v>97</v>
      </c>
      <c r="D194" s="257" t="s">
        <v>91</v>
      </c>
      <c r="E194" s="337">
        <v>366</v>
      </c>
      <c r="F194" s="382">
        <v>122105</v>
      </c>
      <c r="G194" s="256">
        <v>44186</v>
      </c>
      <c r="H194" s="257" t="s">
        <v>73</v>
      </c>
      <c r="I194" s="40"/>
    </row>
    <row r="195" spans="1:9" x14ac:dyDescent="0.25">
      <c r="A195" s="306">
        <v>44151</v>
      </c>
      <c r="B195" s="305" t="s">
        <v>265</v>
      </c>
      <c r="C195" s="257" t="s">
        <v>97</v>
      </c>
      <c r="D195" s="257" t="s">
        <v>91</v>
      </c>
      <c r="E195" s="337">
        <v>3243.94</v>
      </c>
      <c r="F195" s="382">
        <v>122106</v>
      </c>
      <c r="G195" s="256">
        <v>44186</v>
      </c>
      <c r="H195" s="257" t="s">
        <v>73</v>
      </c>
      <c r="I195" s="40"/>
    </row>
    <row r="196" spans="1:9" x14ac:dyDescent="0.25">
      <c r="A196" s="306">
        <v>44174</v>
      </c>
      <c r="B196" s="305" t="s">
        <v>172</v>
      </c>
      <c r="C196" s="257" t="s">
        <v>171</v>
      </c>
      <c r="D196" s="257" t="s">
        <v>170</v>
      </c>
      <c r="E196" s="337">
        <v>5025.51</v>
      </c>
      <c r="F196" s="382">
        <v>122107</v>
      </c>
      <c r="G196" s="256">
        <v>44186</v>
      </c>
      <c r="H196" s="257" t="s">
        <v>73</v>
      </c>
      <c r="I196" s="40"/>
    </row>
    <row r="197" spans="1:9" x14ac:dyDescent="0.25">
      <c r="A197" s="306">
        <v>44173</v>
      </c>
      <c r="B197" s="305" t="s">
        <v>267</v>
      </c>
      <c r="C197" s="257" t="s">
        <v>89</v>
      </c>
      <c r="D197" s="257" t="s">
        <v>80</v>
      </c>
      <c r="E197" s="337">
        <v>715.64</v>
      </c>
      <c r="F197" s="382">
        <v>122108</v>
      </c>
      <c r="G197" s="256">
        <v>44186</v>
      </c>
      <c r="H197" s="257" t="s">
        <v>73</v>
      </c>
      <c r="I197" s="40"/>
    </row>
    <row r="198" spans="1:9" x14ac:dyDescent="0.25">
      <c r="A198" s="306">
        <v>44172</v>
      </c>
      <c r="B198" s="305" t="s">
        <v>268</v>
      </c>
      <c r="C198" s="257" t="s">
        <v>75</v>
      </c>
      <c r="D198" s="257" t="s">
        <v>74</v>
      </c>
      <c r="E198" s="337">
        <v>400</v>
      </c>
      <c r="F198" s="382">
        <v>122109</v>
      </c>
      <c r="G198" s="256">
        <v>44186</v>
      </c>
      <c r="H198" s="257" t="s">
        <v>73</v>
      </c>
      <c r="I198" s="40"/>
    </row>
    <row r="199" spans="1:9" x14ac:dyDescent="0.25">
      <c r="A199" s="306">
        <v>44173</v>
      </c>
      <c r="B199" s="305" t="s">
        <v>269</v>
      </c>
      <c r="C199" s="257" t="s">
        <v>84</v>
      </c>
      <c r="D199" s="257" t="s">
        <v>91</v>
      </c>
      <c r="E199" s="337">
        <v>3145.65</v>
      </c>
      <c r="F199" s="382">
        <v>122110</v>
      </c>
      <c r="G199" s="256">
        <v>44186</v>
      </c>
      <c r="H199" s="257" t="s">
        <v>73</v>
      </c>
      <c r="I199" s="40"/>
    </row>
    <row r="200" spans="1:9" x14ac:dyDescent="0.25">
      <c r="A200" s="306">
        <v>44168</v>
      </c>
      <c r="B200" s="305" t="s">
        <v>270</v>
      </c>
      <c r="C200" s="257" t="s">
        <v>156</v>
      </c>
      <c r="D200" s="257" t="s">
        <v>80</v>
      </c>
      <c r="E200" s="337">
        <v>4515.75</v>
      </c>
      <c r="F200" s="382">
        <v>122111</v>
      </c>
      <c r="G200" s="256">
        <v>44186</v>
      </c>
      <c r="H200" s="257" t="s">
        <v>73</v>
      </c>
      <c r="I200" s="40"/>
    </row>
    <row r="201" spans="1:9" x14ac:dyDescent="0.25">
      <c r="A201" s="306">
        <v>44180</v>
      </c>
      <c r="B201" s="305" t="s">
        <v>272</v>
      </c>
      <c r="C201" s="257" t="s">
        <v>271</v>
      </c>
      <c r="D201" s="257" t="s">
        <v>143</v>
      </c>
      <c r="E201" s="337">
        <v>42</v>
      </c>
      <c r="F201" s="382">
        <v>122112</v>
      </c>
      <c r="G201" s="256">
        <v>44186</v>
      </c>
      <c r="H201" s="257" t="s">
        <v>73</v>
      </c>
      <c r="I201" s="40"/>
    </row>
    <row r="202" spans="1:9" x14ac:dyDescent="0.25">
      <c r="A202" s="306">
        <v>44179</v>
      </c>
      <c r="B202" s="305" t="s">
        <v>273</v>
      </c>
      <c r="C202" s="257" t="s">
        <v>271</v>
      </c>
      <c r="D202" s="257" t="s">
        <v>143</v>
      </c>
      <c r="E202" s="337">
        <v>400</v>
      </c>
      <c r="F202" s="382">
        <v>122113</v>
      </c>
      <c r="G202" s="256">
        <v>44186</v>
      </c>
      <c r="H202" s="257" t="s">
        <v>73</v>
      </c>
      <c r="I202" s="40"/>
    </row>
    <row r="203" spans="1:9" x14ac:dyDescent="0.25">
      <c r="A203" s="306">
        <v>44175</v>
      </c>
      <c r="B203" s="305" t="s">
        <v>274</v>
      </c>
      <c r="C203" s="257" t="s">
        <v>105</v>
      </c>
      <c r="D203" s="257" t="s">
        <v>80</v>
      </c>
      <c r="E203" s="337">
        <v>5348.76</v>
      </c>
      <c r="F203" s="382">
        <v>122114</v>
      </c>
      <c r="G203" s="256">
        <v>44186</v>
      </c>
      <c r="H203" s="257" t="s">
        <v>73</v>
      </c>
      <c r="I203" s="40"/>
    </row>
    <row r="204" spans="1:9" x14ac:dyDescent="0.25">
      <c r="A204" s="306">
        <v>44186</v>
      </c>
      <c r="B204" s="307" t="s">
        <v>202</v>
      </c>
      <c r="C204" s="356" t="s">
        <v>148</v>
      </c>
      <c r="D204" s="257" t="s">
        <v>254</v>
      </c>
      <c r="E204" s="337">
        <v>1469.48</v>
      </c>
      <c r="F204" s="382">
        <v>122115</v>
      </c>
      <c r="G204" s="256">
        <v>44186</v>
      </c>
      <c r="H204" s="257" t="s">
        <v>111</v>
      </c>
      <c r="I204" s="40"/>
    </row>
    <row r="205" spans="1:9" x14ac:dyDescent="0.25">
      <c r="A205" s="309">
        <v>44172</v>
      </c>
      <c r="B205" s="310" t="s">
        <v>276</v>
      </c>
      <c r="C205" s="342" t="s">
        <v>275</v>
      </c>
      <c r="D205" s="342" t="s">
        <v>184</v>
      </c>
      <c r="E205" s="343">
        <v>68</v>
      </c>
      <c r="F205" s="382">
        <v>122116</v>
      </c>
      <c r="G205" s="344">
        <v>44186</v>
      </c>
      <c r="H205" s="342" t="s">
        <v>111</v>
      </c>
      <c r="I205" s="40"/>
    </row>
    <row r="206" spans="1:9" x14ac:dyDescent="0.25">
      <c r="A206" s="262">
        <v>44186</v>
      </c>
      <c r="B206" s="260" t="s">
        <v>202</v>
      </c>
      <c r="C206" s="345" t="s">
        <v>203</v>
      </c>
      <c r="D206" s="345" t="s">
        <v>204</v>
      </c>
      <c r="E206" s="346">
        <v>10.45</v>
      </c>
      <c r="F206" s="382">
        <v>873561100153091</v>
      </c>
      <c r="G206" s="256">
        <v>44186</v>
      </c>
      <c r="H206" s="260" t="s">
        <v>127</v>
      </c>
      <c r="I206" s="40"/>
    </row>
    <row r="207" spans="1:9" x14ac:dyDescent="0.25">
      <c r="A207" s="306">
        <v>44187</v>
      </c>
      <c r="B207" s="305" t="s">
        <v>277</v>
      </c>
      <c r="C207" s="257" t="s">
        <v>227</v>
      </c>
      <c r="D207" s="257" t="s">
        <v>91</v>
      </c>
      <c r="E207" s="337">
        <v>841.2</v>
      </c>
      <c r="F207" s="382">
        <v>122201</v>
      </c>
      <c r="G207" s="256">
        <v>44187</v>
      </c>
      <c r="H207" s="259" t="s">
        <v>123</v>
      </c>
      <c r="I207" s="40"/>
    </row>
    <row r="208" spans="1:9" x14ac:dyDescent="0.25">
      <c r="A208" s="306">
        <v>44187</v>
      </c>
      <c r="B208" s="260" t="s">
        <v>202</v>
      </c>
      <c r="C208" s="345" t="s">
        <v>203</v>
      </c>
      <c r="D208" s="345" t="s">
        <v>204</v>
      </c>
      <c r="E208" s="346">
        <v>10.45</v>
      </c>
      <c r="F208" s="382">
        <v>893571100066217</v>
      </c>
      <c r="G208" s="256">
        <v>44187</v>
      </c>
      <c r="H208" s="260" t="s">
        <v>127</v>
      </c>
      <c r="I208" s="40"/>
    </row>
    <row r="209" spans="1:9" x14ac:dyDescent="0.25">
      <c r="A209" s="306">
        <v>44166</v>
      </c>
      <c r="B209" s="307" t="s">
        <v>202</v>
      </c>
      <c r="C209" s="356" t="s">
        <v>279</v>
      </c>
      <c r="D209" s="257" t="s">
        <v>278</v>
      </c>
      <c r="E209" s="337">
        <v>2548.83</v>
      </c>
      <c r="F209" s="382">
        <v>122301</v>
      </c>
      <c r="G209" s="256">
        <v>44188</v>
      </c>
      <c r="H209" s="259" t="s">
        <v>73</v>
      </c>
      <c r="I209" s="40"/>
    </row>
    <row r="210" spans="1:9" x14ac:dyDescent="0.25">
      <c r="A210" s="306">
        <v>44166</v>
      </c>
      <c r="B210" s="307" t="s">
        <v>202</v>
      </c>
      <c r="C210" s="356" t="s">
        <v>279</v>
      </c>
      <c r="D210" s="257" t="s">
        <v>278</v>
      </c>
      <c r="E210" s="337">
        <v>283.10000000000002</v>
      </c>
      <c r="F210" s="382">
        <v>122302</v>
      </c>
      <c r="G210" s="256">
        <v>44188</v>
      </c>
      <c r="H210" s="259" t="s">
        <v>73</v>
      </c>
      <c r="I210" s="40"/>
    </row>
    <row r="211" spans="1:9" x14ac:dyDescent="0.25">
      <c r="A211" s="306">
        <v>44159</v>
      </c>
      <c r="B211" s="305" t="s">
        <v>281</v>
      </c>
      <c r="C211" s="257" t="s">
        <v>280</v>
      </c>
      <c r="D211" s="257" t="s">
        <v>195</v>
      </c>
      <c r="E211" s="337">
        <v>257.29000000000002</v>
      </c>
      <c r="F211" s="382">
        <v>122303</v>
      </c>
      <c r="G211" s="256">
        <v>44188</v>
      </c>
      <c r="H211" s="257" t="s">
        <v>73</v>
      </c>
      <c r="I211" s="40"/>
    </row>
    <row r="212" spans="1:9" x14ac:dyDescent="0.25">
      <c r="A212" s="306">
        <v>44161</v>
      </c>
      <c r="B212" s="305" t="s">
        <v>283</v>
      </c>
      <c r="C212" s="257" t="s">
        <v>100</v>
      </c>
      <c r="D212" s="257" t="s">
        <v>282</v>
      </c>
      <c r="E212" s="337">
        <v>146.25</v>
      </c>
      <c r="F212" s="382">
        <v>122304</v>
      </c>
      <c r="G212" s="256">
        <v>44188</v>
      </c>
      <c r="H212" s="257" t="s">
        <v>73</v>
      </c>
      <c r="I212" s="40"/>
    </row>
    <row r="213" spans="1:9" x14ac:dyDescent="0.25">
      <c r="A213" s="306">
        <v>44159</v>
      </c>
      <c r="B213" s="305" t="s">
        <v>284</v>
      </c>
      <c r="C213" s="257" t="s">
        <v>137</v>
      </c>
      <c r="D213" s="257" t="s">
        <v>170</v>
      </c>
      <c r="E213" s="337">
        <v>1567.55</v>
      </c>
      <c r="F213" s="382">
        <v>122305</v>
      </c>
      <c r="G213" s="256">
        <v>44188</v>
      </c>
      <c r="H213" s="257" t="s">
        <v>73</v>
      </c>
      <c r="I213" s="40"/>
    </row>
    <row r="214" spans="1:9" x14ac:dyDescent="0.25">
      <c r="A214" s="306">
        <v>44158</v>
      </c>
      <c r="B214" s="305" t="s">
        <v>285</v>
      </c>
      <c r="C214" s="257" t="s">
        <v>97</v>
      </c>
      <c r="D214" s="257" t="s">
        <v>91</v>
      </c>
      <c r="E214" s="337">
        <v>2126.09</v>
      </c>
      <c r="F214" s="382">
        <v>122306</v>
      </c>
      <c r="G214" s="256">
        <v>44188</v>
      </c>
      <c r="H214" s="257" t="s">
        <v>73</v>
      </c>
      <c r="I214" s="40"/>
    </row>
    <row r="215" spans="1:9" x14ac:dyDescent="0.25">
      <c r="A215" s="306">
        <v>44173</v>
      </c>
      <c r="B215" s="305" t="s">
        <v>286</v>
      </c>
      <c r="C215" s="257" t="s">
        <v>95</v>
      </c>
      <c r="D215" s="257" t="s">
        <v>80</v>
      </c>
      <c r="E215" s="337">
        <v>688</v>
      </c>
      <c r="F215" s="382">
        <v>122307</v>
      </c>
      <c r="G215" s="256">
        <v>44188</v>
      </c>
      <c r="H215" s="257" t="s">
        <v>73</v>
      </c>
      <c r="I215" s="40"/>
    </row>
    <row r="216" spans="1:9" x14ac:dyDescent="0.25">
      <c r="A216" s="306">
        <v>44176</v>
      </c>
      <c r="B216" s="305" t="s">
        <v>287</v>
      </c>
      <c r="C216" s="257" t="s">
        <v>95</v>
      </c>
      <c r="D216" s="257" t="s">
        <v>80</v>
      </c>
      <c r="E216" s="337">
        <v>351</v>
      </c>
      <c r="F216" s="382">
        <v>122308</v>
      </c>
      <c r="G216" s="256">
        <v>44188</v>
      </c>
      <c r="H216" s="257" t="s">
        <v>73</v>
      </c>
      <c r="I216" s="40"/>
    </row>
    <row r="217" spans="1:9" x14ac:dyDescent="0.25">
      <c r="A217" s="306">
        <v>44175</v>
      </c>
      <c r="B217" s="305" t="s">
        <v>288</v>
      </c>
      <c r="C217" s="257" t="s">
        <v>89</v>
      </c>
      <c r="D217" s="257" t="s">
        <v>80</v>
      </c>
      <c r="E217" s="337">
        <v>1349.1</v>
      </c>
      <c r="F217" s="382">
        <v>122401</v>
      </c>
      <c r="G217" s="256">
        <v>44189</v>
      </c>
      <c r="H217" s="257" t="s">
        <v>73</v>
      </c>
      <c r="I217" s="40"/>
    </row>
    <row r="218" spans="1:9" x14ac:dyDescent="0.25">
      <c r="A218" s="306">
        <v>44185</v>
      </c>
      <c r="B218" s="305" t="s">
        <v>291</v>
      </c>
      <c r="C218" s="257" t="s">
        <v>75</v>
      </c>
      <c r="D218" s="257" t="s">
        <v>74</v>
      </c>
      <c r="E218" s="337">
        <v>320</v>
      </c>
      <c r="F218" s="382">
        <v>122801</v>
      </c>
      <c r="G218" s="256">
        <v>44193</v>
      </c>
      <c r="H218" s="257" t="s">
        <v>73</v>
      </c>
      <c r="I218" s="40"/>
    </row>
    <row r="219" spans="1:9" x14ac:dyDescent="0.25">
      <c r="A219" s="306">
        <v>44165</v>
      </c>
      <c r="B219" s="305" t="s">
        <v>290</v>
      </c>
      <c r="C219" s="257" t="s">
        <v>289</v>
      </c>
      <c r="D219" s="257" t="s">
        <v>136</v>
      </c>
      <c r="E219" s="337">
        <v>702.45</v>
      </c>
      <c r="F219" s="382">
        <v>122802</v>
      </c>
      <c r="G219" s="256">
        <v>44193</v>
      </c>
      <c r="H219" s="257" t="s">
        <v>73</v>
      </c>
      <c r="I219" s="40"/>
    </row>
    <row r="220" spans="1:9" x14ac:dyDescent="0.25">
      <c r="A220" s="306">
        <v>44165</v>
      </c>
      <c r="B220" s="305" t="s">
        <v>292</v>
      </c>
      <c r="C220" s="257" t="s">
        <v>97</v>
      </c>
      <c r="D220" s="257" t="s">
        <v>91</v>
      </c>
      <c r="E220" s="337">
        <v>1760.89</v>
      </c>
      <c r="F220" s="382">
        <v>122803</v>
      </c>
      <c r="G220" s="256">
        <v>44193</v>
      </c>
      <c r="H220" s="257" t="s">
        <v>73</v>
      </c>
      <c r="I220" s="40"/>
    </row>
    <row r="221" spans="1:9" x14ac:dyDescent="0.25">
      <c r="A221" s="306">
        <v>44167</v>
      </c>
      <c r="B221" s="305" t="s">
        <v>293</v>
      </c>
      <c r="C221" s="257" t="s">
        <v>100</v>
      </c>
      <c r="D221" s="257" t="s">
        <v>99</v>
      </c>
      <c r="E221" s="337">
        <v>171.64</v>
      </c>
      <c r="F221" s="382">
        <v>122804</v>
      </c>
      <c r="G221" s="256">
        <v>44193</v>
      </c>
      <c r="H221" s="257" t="s">
        <v>73</v>
      </c>
      <c r="I221" s="40"/>
    </row>
    <row r="222" spans="1:9" x14ac:dyDescent="0.25">
      <c r="A222" s="306">
        <v>44165</v>
      </c>
      <c r="B222" s="305" t="s">
        <v>295</v>
      </c>
      <c r="C222" s="257" t="s">
        <v>294</v>
      </c>
      <c r="D222" s="257" t="s">
        <v>102</v>
      </c>
      <c r="E222" s="337">
        <v>1574.04</v>
      </c>
      <c r="F222" s="382">
        <v>122805</v>
      </c>
      <c r="G222" s="256">
        <v>44193</v>
      </c>
      <c r="H222" s="257" t="s">
        <v>73</v>
      </c>
      <c r="I222" s="40"/>
    </row>
    <row r="223" spans="1:9" x14ac:dyDescent="0.25">
      <c r="A223" s="306">
        <v>44166</v>
      </c>
      <c r="B223" s="307"/>
      <c r="C223" s="257" t="s">
        <v>297</v>
      </c>
      <c r="D223" s="257" t="s">
        <v>296</v>
      </c>
      <c r="E223" s="337">
        <v>70</v>
      </c>
      <c r="F223" s="382">
        <v>122806</v>
      </c>
      <c r="G223" s="256">
        <v>44193</v>
      </c>
      <c r="H223" s="257" t="s">
        <v>73</v>
      </c>
      <c r="I223" s="40"/>
    </row>
    <row r="224" spans="1:9" x14ac:dyDescent="0.25">
      <c r="A224" s="306">
        <v>44182</v>
      </c>
      <c r="B224" s="305" t="s">
        <v>298</v>
      </c>
      <c r="C224" s="257" t="s">
        <v>105</v>
      </c>
      <c r="D224" s="257" t="s">
        <v>80</v>
      </c>
      <c r="E224" s="337">
        <v>4774.7700000000004</v>
      </c>
      <c r="F224" s="382">
        <v>122807</v>
      </c>
      <c r="G224" s="256">
        <v>44193</v>
      </c>
      <c r="H224" s="257" t="s">
        <v>73</v>
      </c>
      <c r="I224" s="40"/>
    </row>
    <row r="225" spans="1:9" x14ac:dyDescent="0.25">
      <c r="A225" s="306">
        <v>44169</v>
      </c>
      <c r="B225" s="305" t="s">
        <v>306</v>
      </c>
      <c r="C225" s="257" t="s">
        <v>305</v>
      </c>
      <c r="D225" s="257" t="s">
        <v>184</v>
      </c>
      <c r="E225" s="337">
        <v>228.94</v>
      </c>
      <c r="F225" s="382">
        <v>122808</v>
      </c>
      <c r="G225" s="256">
        <v>44193</v>
      </c>
      <c r="H225" s="257" t="s">
        <v>73</v>
      </c>
      <c r="I225" s="40"/>
    </row>
    <row r="226" spans="1:9" x14ac:dyDescent="0.25">
      <c r="A226" s="306">
        <v>44178</v>
      </c>
      <c r="B226" s="305" t="s">
        <v>316</v>
      </c>
      <c r="C226" s="257" t="s">
        <v>95</v>
      </c>
      <c r="D226" s="257" t="s">
        <v>80</v>
      </c>
      <c r="E226" s="337">
        <v>1248</v>
      </c>
      <c r="F226" s="382">
        <v>122809</v>
      </c>
      <c r="G226" s="256">
        <v>44193</v>
      </c>
      <c r="H226" s="257" t="s">
        <v>73</v>
      </c>
      <c r="I226" s="40"/>
    </row>
    <row r="227" spans="1:9" x14ac:dyDescent="0.25">
      <c r="A227" s="306">
        <v>44179</v>
      </c>
      <c r="B227" s="305" t="s">
        <v>308</v>
      </c>
      <c r="C227" s="257" t="s">
        <v>86</v>
      </c>
      <c r="D227" s="257" t="s">
        <v>83</v>
      </c>
      <c r="E227" s="337">
        <v>2081</v>
      </c>
      <c r="F227" s="382">
        <v>122810</v>
      </c>
      <c r="G227" s="256">
        <v>44193</v>
      </c>
      <c r="H227" s="257" t="s">
        <v>73</v>
      </c>
      <c r="I227" s="40"/>
    </row>
    <row r="228" spans="1:9" x14ac:dyDescent="0.25">
      <c r="A228" s="306">
        <v>44179</v>
      </c>
      <c r="B228" s="305" t="s">
        <v>314</v>
      </c>
      <c r="C228" s="257" t="s">
        <v>75</v>
      </c>
      <c r="D228" s="257" t="s">
        <v>74</v>
      </c>
      <c r="E228" s="337">
        <v>480</v>
      </c>
      <c r="F228" s="382">
        <v>122811</v>
      </c>
      <c r="G228" s="256">
        <v>44193</v>
      </c>
      <c r="H228" s="257" t="s">
        <v>73</v>
      </c>
      <c r="I228" s="40"/>
    </row>
    <row r="229" spans="1:9" x14ac:dyDescent="0.25">
      <c r="A229" s="306">
        <v>44173</v>
      </c>
      <c r="B229" s="305" t="s">
        <v>319</v>
      </c>
      <c r="C229" s="257" t="s">
        <v>156</v>
      </c>
      <c r="D229" s="257" t="s">
        <v>80</v>
      </c>
      <c r="E229" s="337">
        <v>3447.59</v>
      </c>
      <c r="F229" s="382">
        <v>122812</v>
      </c>
      <c r="G229" s="256">
        <v>44193</v>
      </c>
      <c r="H229" s="257" t="s">
        <v>73</v>
      </c>
      <c r="I229" s="40"/>
    </row>
    <row r="230" spans="1:9" x14ac:dyDescent="0.25">
      <c r="A230" s="306">
        <v>44172</v>
      </c>
      <c r="B230" s="305" t="s">
        <v>313</v>
      </c>
      <c r="C230" s="257" t="s">
        <v>312</v>
      </c>
      <c r="D230" s="257" t="s">
        <v>311</v>
      </c>
      <c r="E230" s="337">
        <v>667.7</v>
      </c>
      <c r="F230" s="382">
        <v>122813</v>
      </c>
      <c r="G230" s="256">
        <v>44193</v>
      </c>
      <c r="H230" s="257" t="s">
        <v>73</v>
      </c>
      <c r="I230" s="40"/>
    </row>
    <row r="231" spans="1:9" x14ac:dyDescent="0.25">
      <c r="A231" s="306">
        <v>44175</v>
      </c>
      <c r="B231" s="305" t="s">
        <v>315</v>
      </c>
      <c r="C231" s="257" t="s">
        <v>156</v>
      </c>
      <c r="D231" s="257" t="s">
        <v>80</v>
      </c>
      <c r="E231" s="337">
        <v>2825.87</v>
      </c>
      <c r="F231" s="382">
        <v>122814</v>
      </c>
      <c r="G231" s="256">
        <v>44193</v>
      </c>
      <c r="H231" s="257" t="s">
        <v>73</v>
      </c>
      <c r="I231" s="40"/>
    </row>
    <row r="232" spans="1:9" x14ac:dyDescent="0.25">
      <c r="A232" s="306">
        <v>44181</v>
      </c>
      <c r="B232" s="305" t="s">
        <v>303</v>
      </c>
      <c r="C232" s="257" t="s">
        <v>95</v>
      </c>
      <c r="D232" s="257" t="s">
        <v>80</v>
      </c>
      <c r="E232" s="337">
        <v>468</v>
      </c>
      <c r="F232" s="382">
        <v>122815</v>
      </c>
      <c r="G232" s="256">
        <v>44193</v>
      </c>
      <c r="H232" s="257" t="s">
        <v>73</v>
      </c>
      <c r="I232" s="40"/>
    </row>
    <row r="233" spans="1:9" x14ac:dyDescent="0.25">
      <c r="A233" s="306">
        <v>44181</v>
      </c>
      <c r="B233" s="305" t="s">
        <v>304</v>
      </c>
      <c r="C233" s="257" t="s">
        <v>95</v>
      </c>
      <c r="D233" s="257" t="s">
        <v>80</v>
      </c>
      <c r="E233" s="337">
        <v>1368</v>
      </c>
      <c r="F233" s="382">
        <v>122816</v>
      </c>
      <c r="G233" s="256">
        <v>44193</v>
      </c>
      <c r="H233" s="257" t="s">
        <v>73</v>
      </c>
      <c r="I233" s="40"/>
    </row>
    <row r="234" spans="1:9" x14ac:dyDescent="0.25">
      <c r="A234" s="306">
        <v>44180</v>
      </c>
      <c r="B234" s="305" t="s">
        <v>310</v>
      </c>
      <c r="C234" s="257" t="s">
        <v>84</v>
      </c>
      <c r="D234" s="257" t="s">
        <v>91</v>
      </c>
      <c r="E234" s="337">
        <v>217.47</v>
      </c>
      <c r="F234" s="382">
        <v>122817</v>
      </c>
      <c r="G234" s="256">
        <v>44193</v>
      </c>
      <c r="H234" s="257" t="s">
        <v>73</v>
      </c>
      <c r="I234" s="40"/>
    </row>
    <row r="235" spans="1:9" x14ac:dyDescent="0.25">
      <c r="A235" s="306">
        <v>44179</v>
      </c>
      <c r="B235" s="305" t="s">
        <v>309</v>
      </c>
      <c r="C235" s="257" t="s">
        <v>78</v>
      </c>
      <c r="D235" s="257" t="s">
        <v>77</v>
      </c>
      <c r="E235" s="337">
        <v>1338.64</v>
      </c>
      <c r="F235" s="382">
        <v>122818</v>
      </c>
      <c r="G235" s="256">
        <v>44193</v>
      </c>
      <c r="H235" s="257" t="s">
        <v>73</v>
      </c>
      <c r="I235" s="40"/>
    </row>
    <row r="236" spans="1:9" x14ac:dyDescent="0.25">
      <c r="A236" s="306">
        <v>44184</v>
      </c>
      <c r="B236" s="305" t="s">
        <v>318</v>
      </c>
      <c r="C236" s="257" t="s">
        <v>89</v>
      </c>
      <c r="D236" s="257" t="s">
        <v>80</v>
      </c>
      <c r="E236" s="337">
        <v>647.48</v>
      </c>
      <c r="F236" s="382">
        <v>122819</v>
      </c>
      <c r="G236" s="256">
        <v>44193</v>
      </c>
      <c r="H236" s="257" t="s">
        <v>73</v>
      </c>
      <c r="I236" s="40"/>
    </row>
    <row r="237" spans="1:9" x14ac:dyDescent="0.25">
      <c r="A237" s="306">
        <v>44166</v>
      </c>
      <c r="B237" s="307" t="s">
        <v>202</v>
      </c>
      <c r="C237" s="257" t="s">
        <v>307</v>
      </c>
      <c r="D237" s="257" t="s">
        <v>307</v>
      </c>
      <c r="E237" s="337">
        <v>500.2</v>
      </c>
      <c r="F237" s="382">
        <v>122820</v>
      </c>
      <c r="G237" s="256">
        <v>44193</v>
      </c>
      <c r="H237" s="257" t="s">
        <v>111</v>
      </c>
      <c r="I237" s="40"/>
    </row>
    <row r="238" spans="1:9" x14ac:dyDescent="0.25">
      <c r="A238" s="306">
        <v>44167</v>
      </c>
      <c r="B238" s="305" t="s">
        <v>302</v>
      </c>
      <c r="C238" s="257" t="s">
        <v>301</v>
      </c>
      <c r="D238" s="257" t="s">
        <v>300</v>
      </c>
      <c r="E238" s="337">
        <v>191.86</v>
      </c>
      <c r="F238" s="382">
        <v>122821</v>
      </c>
      <c r="G238" s="256">
        <v>44193</v>
      </c>
      <c r="H238" s="257" t="s">
        <v>73</v>
      </c>
      <c r="I238" s="40"/>
    </row>
    <row r="239" spans="1:9" x14ac:dyDescent="0.25">
      <c r="A239" s="306">
        <v>44165</v>
      </c>
      <c r="B239" s="305" t="s">
        <v>299</v>
      </c>
      <c r="C239" s="257" t="s">
        <v>137</v>
      </c>
      <c r="D239" s="257" t="s">
        <v>170</v>
      </c>
      <c r="E239" s="337">
        <v>601.75</v>
      </c>
      <c r="F239" s="382">
        <v>122822</v>
      </c>
      <c r="G239" s="256">
        <v>44193</v>
      </c>
      <c r="H239" s="257" t="s">
        <v>73</v>
      </c>
      <c r="I239" s="40"/>
    </row>
    <row r="240" spans="1:9" x14ac:dyDescent="0.25">
      <c r="A240" s="302">
        <v>44174</v>
      </c>
      <c r="B240" s="312">
        <v>3689855</v>
      </c>
      <c r="C240" s="345" t="s">
        <v>171</v>
      </c>
      <c r="D240" s="345" t="s">
        <v>331</v>
      </c>
      <c r="E240" s="346">
        <v>268.11</v>
      </c>
      <c r="F240" s="382">
        <v>122823</v>
      </c>
      <c r="G240" s="256">
        <v>44193</v>
      </c>
      <c r="H240" s="257" t="s">
        <v>73</v>
      </c>
      <c r="I240" s="40"/>
    </row>
    <row r="241" spans="1:9" x14ac:dyDescent="0.25">
      <c r="A241" s="306">
        <v>44167</v>
      </c>
      <c r="B241" s="307"/>
      <c r="C241" s="257" t="s">
        <v>206</v>
      </c>
      <c r="D241" s="257" t="s">
        <v>320</v>
      </c>
      <c r="E241" s="337">
        <v>950</v>
      </c>
      <c r="F241" s="382">
        <v>122824</v>
      </c>
      <c r="G241" s="256">
        <v>44193</v>
      </c>
      <c r="H241" s="257" t="s">
        <v>73</v>
      </c>
      <c r="I241" s="40"/>
    </row>
    <row r="242" spans="1:9" x14ac:dyDescent="0.25">
      <c r="A242" s="306">
        <v>44193</v>
      </c>
      <c r="B242" s="307" t="s">
        <v>202</v>
      </c>
      <c r="C242" s="257" t="s">
        <v>203</v>
      </c>
      <c r="D242" s="257" t="s">
        <v>204</v>
      </c>
      <c r="E242" s="337">
        <v>10.45</v>
      </c>
      <c r="F242" s="382">
        <v>873631100133441</v>
      </c>
      <c r="G242" s="256">
        <v>44193</v>
      </c>
      <c r="H242" s="257" t="s">
        <v>127</v>
      </c>
      <c r="I242" s="40"/>
    </row>
    <row r="243" spans="1:9" x14ac:dyDescent="0.25">
      <c r="A243" s="306">
        <v>44193</v>
      </c>
      <c r="B243" s="307" t="s">
        <v>202</v>
      </c>
      <c r="C243" s="257" t="s">
        <v>203</v>
      </c>
      <c r="D243" s="257" t="s">
        <v>204</v>
      </c>
      <c r="E243" s="337">
        <v>10.45</v>
      </c>
      <c r="F243" s="382">
        <v>873631100133442</v>
      </c>
      <c r="G243" s="256">
        <v>44193</v>
      </c>
      <c r="H243" s="257" t="s">
        <v>127</v>
      </c>
      <c r="I243" s="40"/>
    </row>
    <row r="244" spans="1:9" x14ac:dyDescent="0.25">
      <c r="A244" s="306">
        <v>44166</v>
      </c>
      <c r="B244" s="305" t="s">
        <v>317</v>
      </c>
      <c r="C244" s="257" t="s">
        <v>244</v>
      </c>
      <c r="D244" s="257" t="s">
        <v>109</v>
      </c>
      <c r="E244" s="337">
        <v>366.91</v>
      </c>
      <c r="F244" s="382">
        <v>123001</v>
      </c>
      <c r="G244" s="256">
        <v>44195</v>
      </c>
      <c r="H244" s="257" t="s">
        <v>111</v>
      </c>
      <c r="I244" s="40"/>
    </row>
    <row r="245" spans="1:9" x14ac:dyDescent="0.25">
      <c r="A245" s="306">
        <v>44195</v>
      </c>
      <c r="B245" s="307" t="s">
        <v>202</v>
      </c>
      <c r="C245" s="257" t="s">
        <v>203</v>
      </c>
      <c r="D245" s="257" t="s">
        <v>204</v>
      </c>
      <c r="E245" s="337">
        <v>10.45</v>
      </c>
      <c r="F245" s="382">
        <v>893651100090646</v>
      </c>
      <c r="G245" s="256">
        <v>44193</v>
      </c>
      <c r="H245" s="257" t="s">
        <v>127</v>
      </c>
      <c r="I245" s="40"/>
    </row>
    <row r="246" spans="1:9" ht="23.25" x14ac:dyDescent="0.35">
      <c r="A246" s="27"/>
      <c r="B246" s="27"/>
      <c r="C246" s="357"/>
      <c r="D246" s="357"/>
      <c r="E246" s="519">
        <f>SUM(E31:E245)</f>
        <v>252807.70000000022</v>
      </c>
      <c r="F246" s="386"/>
      <c r="G246" s="357"/>
      <c r="H246" s="357"/>
      <c r="I246" s="40"/>
    </row>
    <row r="247" spans="1:9" x14ac:dyDescent="0.25">
      <c r="A247" s="308"/>
      <c r="B247" s="308"/>
      <c r="C247" s="355"/>
      <c r="D247" s="355"/>
      <c r="E247" s="387"/>
      <c r="F247" s="388"/>
      <c r="G247" s="261"/>
      <c r="H247" s="385"/>
      <c r="I247" s="40"/>
    </row>
    <row r="248" spans="1:9" x14ac:dyDescent="0.25">
      <c r="A248" s="308"/>
      <c r="B248" s="308"/>
      <c r="C248" s="355"/>
      <c r="D248" s="355"/>
      <c r="E248" s="387"/>
      <c r="F248" s="388"/>
      <c r="G248" s="261"/>
      <c r="H248" s="385"/>
      <c r="I248" s="40"/>
    </row>
    <row r="249" spans="1:9" x14ac:dyDescent="0.25">
      <c r="A249" s="306"/>
      <c r="B249" s="305"/>
      <c r="C249" s="257"/>
      <c r="D249" s="257"/>
      <c r="E249" s="389"/>
      <c r="F249" s="390"/>
      <c r="G249" s="256"/>
      <c r="H249" s="257"/>
      <c r="I249" s="40"/>
    </row>
    <row r="250" spans="1:9" x14ac:dyDescent="0.25">
      <c r="A250" s="306"/>
      <c r="B250" s="305"/>
      <c r="C250" s="257"/>
      <c r="D250" s="257"/>
      <c r="E250" s="389"/>
      <c r="F250" s="390"/>
      <c r="G250" s="256"/>
      <c r="H250" s="257"/>
      <c r="I250" s="40"/>
    </row>
    <row r="251" spans="1:9" x14ac:dyDescent="0.25">
      <c r="A251" s="27"/>
      <c r="B251" s="27"/>
      <c r="C251" s="27"/>
      <c r="D251" s="27"/>
      <c r="E251" s="27"/>
      <c r="F251" s="321"/>
      <c r="G251" s="27"/>
      <c r="H251" s="316"/>
    </row>
    <row r="252" spans="1:9" x14ac:dyDescent="0.25">
      <c r="A252" s="306"/>
      <c r="B252" s="305"/>
      <c r="C252" s="305"/>
      <c r="D252" s="305"/>
      <c r="E252" s="304"/>
      <c r="F252" s="320"/>
      <c r="G252" s="306"/>
      <c r="H252" s="316"/>
    </row>
    <row r="253" spans="1:9" x14ac:dyDescent="0.25">
      <c r="A253" s="311"/>
      <c r="B253" s="312"/>
      <c r="C253" s="301"/>
      <c r="D253" s="301"/>
      <c r="E253" s="313"/>
      <c r="F253" s="314"/>
      <c r="G253" s="315"/>
      <c r="H253" s="316"/>
    </row>
    <row r="254" spans="1:9" x14ac:dyDescent="0.25">
      <c r="A254" s="311"/>
      <c r="B254" s="312"/>
      <c r="C254" s="301"/>
      <c r="D254" s="301"/>
      <c r="E254" s="313"/>
      <c r="F254" s="314"/>
      <c r="G254" s="315"/>
      <c r="H254" s="316"/>
    </row>
    <row r="255" spans="1:9" x14ac:dyDescent="0.25">
      <c r="A255" s="311"/>
      <c r="B255" s="312"/>
      <c r="C255" s="301"/>
      <c r="D255" s="301"/>
      <c r="E255" s="313"/>
      <c r="F255" s="314"/>
      <c r="G255" s="315"/>
      <c r="H255" s="316"/>
    </row>
    <row r="256" spans="1:9" x14ac:dyDescent="0.25">
      <c r="A256" s="311"/>
      <c r="B256" s="312"/>
      <c r="C256" s="301"/>
      <c r="D256" s="301"/>
      <c r="E256" s="313"/>
      <c r="F256" s="314"/>
      <c r="G256" s="315"/>
      <c r="H256" s="316"/>
    </row>
    <row r="257" spans="1:8" x14ac:dyDescent="0.25">
      <c r="A257" s="311"/>
      <c r="B257" s="312"/>
      <c r="C257" s="301"/>
      <c r="D257" s="301"/>
      <c r="E257" s="313"/>
      <c r="F257" s="314"/>
      <c r="G257" s="315"/>
      <c r="H257" s="316"/>
    </row>
    <row r="258" spans="1:8" x14ac:dyDescent="0.25">
      <c r="A258" s="311"/>
      <c r="B258" s="312"/>
      <c r="C258" s="301"/>
      <c r="D258" s="301"/>
      <c r="E258" s="313"/>
      <c r="F258" s="314"/>
      <c r="G258" s="315"/>
      <c r="H258" s="316"/>
    </row>
    <row r="259" spans="1:8" x14ac:dyDescent="0.25">
      <c r="A259" s="311"/>
      <c r="B259" s="312"/>
      <c r="C259" s="301"/>
      <c r="D259" s="301"/>
      <c r="E259" s="313"/>
      <c r="F259" s="314"/>
      <c r="G259" s="315"/>
      <c r="H259" s="316"/>
    </row>
    <row r="260" spans="1:8" x14ac:dyDescent="0.25">
      <c r="A260" s="311"/>
      <c r="B260" s="312"/>
      <c r="C260" s="301"/>
      <c r="D260" s="301"/>
      <c r="E260" s="313"/>
      <c r="F260" s="314"/>
      <c r="G260" s="315"/>
      <c r="H260" s="316"/>
    </row>
    <row r="261" spans="1:8" x14ac:dyDescent="0.25">
      <c r="A261" s="311"/>
      <c r="B261" s="312"/>
      <c r="C261" s="301"/>
      <c r="D261" s="301"/>
      <c r="E261" s="313"/>
      <c r="F261" s="314"/>
      <c r="G261" s="315"/>
      <c r="H261" s="316"/>
    </row>
    <row r="262" spans="1:8" x14ac:dyDescent="0.25">
      <c r="A262" s="311"/>
      <c r="B262" s="312"/>
      <c r="C262" s="301"/>
      <c r="D262" s="301"/>
      <c r="E262" s="313"/>
      <c r="F262" s="314"/>
      <c r="G262" s="315"/>
      <c r="H262" s="316"/>
    </row>
    <row r="263" spans="1:8" x14ac:dyDescent="0.25">
      <c r="A263" s="311"/>
      <c r="B263" s="312"/>
      <c r="C263" s="301"/>
      <c r="D263" s="301"/>
      <c r="E263" s="313"/>
      <c r="F263" s="314"/>
      <c r="G263" s="315"/>
      <c r="H263" s="316"/>
    </row>
    <row r="264" spans="1:8" x14ac:dyDescent="0.25">
      <c r="A264" s="311"/>
      <c r="B264" s="312"/>
      <c r="C264" s="301"/>
      <c r="D264" s="301"/>
      <c r="E264" s="313"/>
      <c r="F264" s="314"/>
      <c r="G264" s="315"/>
      <c r="H264" s="316"/>
    </row>
    <row r="265" spans="1:8" x14ac:dyDescent="0.25">
      <c r="A265" s="311"/>
      <c r="B265" s="312"/>
      <c r="C265" s="301"/>
      <c r="D265" s="301"/>
      <c r="E265" s="313"/>
      <c r="F265" s="314"/>
      <c r="G265" s="315"/>
      <c r="H265" s="316"/>
    </row>
    <row r="266" spans="1:8" x14ac:dyDescent="0.25">
      <c r="A266" s="311"/>
      <c r="B266" s="312"/>
      <c r="C266" s="301"/>
      <c r="D266" s="301"/>
      <c r="E266" s="313"/>
      <c r="F266" s="314"/>
      <c r="G266" s="315"/>
      <c r="H266" s="316"/>
    </row>
    <row r="267" spans="1:8" x14ac:dyDescent="0.25">
      <c r="A267" s="311"/>
      <c r="B267" s="312"/>
      <c r="C267" s="301"/>
      <c r="D267" s="301"/>
      <c r="E267" s="313"/>
      <c r="F267" s="314"/>
      <c r="G267" s="315"/>
      <c r="H267" s="316"/>
    </row>
    <row r="268" spans="1:8" x14ac:dyDescent="0.25">
      <c r="A268" s="311"/>
      <c r="B268" s="312"/>
      <c r="C268" s="301"/>
      <c r="D268" s="301"/>
      <c r="E268" s="313"/>
      <c r="F268" s="314"/>
      <c r="G268" s="315"/>
      <c r="H268" s="316"/>
    </row>
    <row r="269" spans="1:8" x14ac:dyDescent="0.25">
      <c r="A269" s="311"/>
      <c r="B269" s="312"/>
      <c r="C269" s="301"/>
      <c r="D269" s="301"/>
      <c r="E269" s="313"/>
      <c r="F269" s="314"/>
      <c r="G269" s="315"/>
      <c r="H269" s="316"/>
    </row>
    <row r="270" spans="1:8" x14ac:dyDescent="0.25">
      <c r="A270" s="311"/>
      <c r="B270" s="312"/>
      <c r="C270" s="301"/>
      <c r="D270" s="301"/>
      <c r="E270" s="313"/>
      <c r="F270" s="314"/>
      <c r="G270" s="315"/>
      <c r="H270" s="316"/>
    </row>
    <row r="271" spans="1:8" x14ac:dyDescent="0.25">
      <c r="A271" s="311"/>
      <c r="B271" s="312"/>
      <c r="C271" s="301"/>
      <c r="D271" s="301"/>
      <c r="E271" s="313"/>
      <c r="F271" s="314"/>
      <c r="G271" s="315"/>
      <c r="H271" s="316"/>
    </row>
    <row r="272" spans="1:8" x14ac:dyDescent="0.25">
      <c r="A272" s="311"/>
      <c r="B272" s="312"/>
      <c r="C272" s="301"/>
      <c r="D272" s="301"/>
      <c r="E272" s="313"/>
      <c r="F272" s="314"/>
      <c r="G272" s="315"/>
      <c r="H272" s="316"/>
    </row>
    <row r="273" spans="1:8" x14ac:dyDescent="0.25">
      <c r="A273" s="311"/>
      <c r="B273" s="312"/>
      <c r="C273" s="301"/>
      <c r="D273" s="301"/>
      <c r="E273" s="313"/>
      <c r="F273" s="314"/>
      <c r="G273" s="315"/>
      <c r="H273" s="316"/>
    </row>
    <row r="274" spans="1:8" x14ac:dyDescent="0.25">
      <c r="A274" s="311"/>
      <c r="B274" s="312"/>
      <c r="C274" s="301"/>
      <c r="D274" s="301"/>
      <c r="E274" s="313"/>
      <c r="F274" s="314"/>
      <c r="G274" s="315"/>
      <c r="H274" s="316"/>
    </row>
    <row r="275" spans="1:8" x14ac:dyDescent="0.25">
      <c r="A275" s="311"/>
      <c r="B275" s="312"/>
      <c r="C275" s="301"/>
      <c r="D275" s="301"/>
      <c r="E275" s="313"/>
      <c r="F275" s="314"/>
      <c r="G275" s="315"/>
      <c r="H275" s="316"/>
    </row>
    <row r="276" spans="1:8" x14ac:dyDescent="0.25">
      <c r="A276" s="311"/>
      <c r="B276" s="312"/>
      <c r="C276" s="301"/>
      <c r="D276" s="301"/>
      <c r="E276" s="313"/>
      <c r="F276" s="314"/>
      <c r="G276" s="315"/>
      <c r="H276" s="316"/>
    </row>
    <row r="277" spans="1:8" x14ac:dyDescent="0.25">
      <c r="A277" s="311"/>
      <c r="B277" s="312"/>
      <c r="C277" s="301"/>
      <c r="D277" s="301"/>
      <c r="E277" s="313"/>
      <c r="F277" s="314"/>
      <c r="G277" s="315"/>
      <c r="H277" s="316"/>
    </row>
    <row r="278" spans="1:8" x14ac:dyDescent="0.25">
      <c r="A278" s="311"/>
      <c r="B278" s="312"/>
      <c r="C278" s="301"/>
      <c r="D278" s="301"/>
      <c r="E278" s="313"/>
      <c r="F278" s="314"/>
      <c r="G278" s="315"/>
      <c r="H278" s="316"/>
    </row>
    <row r="279" spans="1:8" x14ac:dyDescent="0.25">
      <c r="A279" s="311"/>
      <c r="B279" s="312"/>
      <c r="C279" s="301"/>
      <c r="D279" s="301"/>
      <c r="E279" s="313"/>
      <c r="F279" s="314"/>
      <c r="G279" s="315"/>
      <c r="H279" s="316"/>
    </row>
    <row r="280" spans="1:8" x14ac:dyDescent="0.25">
      <c r="A280" s="311"/>
      <c r="B280" s="312"/>
      <c r="C280" s="301"/>
      <c r="D280" s="301"/>
      <c r="E280" s="313"/>
      <c r="F280" s="314"/>
      <c r="G280" s="315"/>
      <c r="H280" s="316"/>
    </row>
    <row r="281" spans="1:8" x14ac:dyDescent="0.25">
      <c r="A281" s="311"/>
      <c r="B281" s="312"/>
      <c r="C281" s="301"/>
      <c r="D281" s="301"/>
      <c r="E281" s="313"/>
      <c r="F281" s="314"/>
      <c r="G281" s="315"/>
      <c r="H281" s="316"/>
    </row>
    <row r="282" spans="1:8" x14ac:dyDescent="0.25">
      <c r="A282" s="311"/>
      <c r="B282" s="312"/>
      <c r="C282" s="301"/>
      <c r="D282" s="301"/>
      <c r="E282" s="313"/>
      <c r="F282" s="314"/>
      <c r="G282" s="315"/>
      <c r="H282" s="316"/>
    </row>
    <row r="283" spans="1:8" x14ac:dyDescent="0.25">
      <c r="A283" s="311"/>
      <c r="B283" s="312"/>
      <c r="C283" s="301"/>
      <c r="D283" s="301"/>
      <c r="E283" s="313"/>
      <c r="F283" s="314"/>
      <c r="G283" s="315"/>
      <c r="H283" s="316"/>
    </row>
    <row r="284" spans="1:8" x14ac:dyDescent="0.25">
      <c r="A284" s="311"/>
      <c r="B284" s="312"/>
      <c r="C284" s="301"/>
      <c r="D284" s="301"/>
      <c r="E284" s="313"/>
      <c r="F284" s="314"/>
      <c r="G284" s="315"/>
      <c r="H284" s="316"/>
    </row>
    <row r="285" spans="1:8" x14ac:dyDescent="0.25">
      <c r="A285" s="311"/>
      <c r="B285" s="312"/>
      <c r="C285" s="301"/>
      <c r="D285" s="301"/>
      <c r="E285" s="313"/>
      <c r="F285" s="314"/>
      <c r="G285" s="315"/>
      <c r="H285" s="316"/>
    </row>
    <row r="286" spans="1:8" x14ac:dyDescent="0.25">
      <c r="A286" s="311"/>
      <c r="B286" s="312"/>
      <c r="C286" s="301"/>
      <c r="D286" s="301"/>
      <c r="E286" s="313"/>
      <c r="F286" s="314"/>
      <c r="G286" s="315"/>
      <c r="H286" s="316"/>
    </row>
    <row r="287" spans="1:8" x14ac:dyDescent="0.25">
      <c r="A287" s="311"/>
      <c r="B287" s="312"/>
      <c r="C287" s="301"/>
      <c r="D287" s="301"/>
      <c r="E287" s="313"/>
      <c r="F287" s="314"/>
      <c r="G287" s="315"/>
      <c r="H287" s="316"/>
    </row>
    <row r="288" spans="1:8" x14ac:dyDescent="0.25">
      <c r="A288" s="311"/>
      <c r="B288" s="312"/>
      <c r="C288" s="301"/>
      <c r="D288" s="301"/>
      <c r="E288" s="313"/>
      <c r="F288" s="314"/>
      <c r="G288" s="315"/>
      <c r="H288" s="316"/>
    </row>
    <row r="289" spans="1:8" x14ac:dyDescent="0.25">
      <c r="A289" s="311"/>
      <c r="B289" s="312"/>
      <c r="C289" s="301"/>
      <c r="D289" s="301"/>
      <c r="E289" s="313"/>
      <c r="F289" s="314"/>
      <c r="G289" s="315"/>
      <c r="H289" s="316"/>
    </row>
    <row r="290" spans="1:8" x14ac:dyDescent="0.25">
      <c r="A290" s="311"/>
      <c r="B290" s="312"/>
      <c r="C290" s="301"/>
      <c r="D290" s="301"/>
      <c r="E290" s="313"/>
      <c r="F290" s="314"/>
      <c r="G290" s="315"/>
      <c r="H290" s="316"/>
    </row>
    <row r="291" spans="1:8" x14ac:dyDescent="0.25">
      <c r="A291" s="311"/>
      <c r="B291" s="312"/>
      <c r="C291" s="301"/>
      <c r="D291" s="301"/>
      <c r="E291" s="313"/>
      <c r="F291" s="314"/>
      <c r="G291" s="315"/>
      <c r="H291" s="316"/>
    </row>
    <row r="292" spans="1:8" x14ac:dyDescent="0.25">
      <c r="A292" s="311"/>
      <c r="B292" s="312"/>
      <c r="C292" s="301"/>
      <c r="D292" s="301"/>
      <c r="E292" s="313"/>
      <c r="F292" s="314"/>
      <c r="G292" s="315"/>
      <c r="H292" s="316"/>
    </row>
    <row r="293" spans="1:8" x14ac:dyDescent="0.25">
      <c r="A293" s="311"/>
      <c r="B293" s="312"/>
      <c r="C293" s="301"/>
      <c r="D293" s="301"/>
      <c r="E293" s="313"/>
      <c r="F293" s="314"/>
      <c r="G293" s="315"/>
      <c r="H293" s="316"/>
    </row>
    <row r="294" spans="1:8" x14ac:dyDescent="0.25">
      <c r="A294" s="311"/>
      <c r="B294" s="312"/>
      <c r="C294" s="301"/>
      <c r="D294" s="301"/>
      <c r="E294" s="313"/>
      <c r="F294" s="314"/>
      <c r="G294" s="315"/>
      <c r="H294" s="316"/>
    </row>
    <row r="295" spans="1:8" x14ac:dyDescent="0.25">
      <c r="A295" s="311"/>
      <c r="B295" s="312"/>
      <c r="C295" s="301"/>
      <c r="D295" s="301"/>
      <c r="E295" s="313"/>
      <c r="F295" s="314"/>
      <c r="G295" s="315"/>
      <c r="H295" s="316"/>
    </row>
    <row r="296" spans="1:8" x14ac:dyDescent="0.25">
      <c r="A296" s="311"/>
      <c r="B296" s="312"/>
      <c r="C296" s="301"/>
      <c r="D296" s="301"/>
      <c r="E296" s="313"/>
      <c r="F296" s="314"/>
      <c r="G296" s="315"/>
      <c r="H296" s="316"/>
    </row>
    <row r="297" spans="1:8" x14ac:dyDescent="0.25">
      <c r="A297" s="311"/>
      <c r="B297" s="312"/>
      <c r="C297" s="301"/>
      <c r="D297" s="301"/>
      <c r="E297" s="313"/>
      <c r="F297" s="314"/>
      <c r="G297" s="315"/>
      <c r="H297" s="316"/>
    </row>
    <row r="298" spans="1:8" x14ac:dyDescent="0.25">
      <c r="A298" s="311"/>
      <c r="B298" s="312"/>
      <c r="C298" s="301"/>
      <c r="D298" s="301"/>
      <c r="E298" s="313"/>
      <c r="F298" s="314"/>
      <c r="G298" s="315"/>
      <c r="H298" s="316"/>
    </row>
    <row r="299" spans="1:8" x14ac:dyDescent="0.25">
      <c r="A299" s="311"/>
      <c r="B299" s="312"/>
      <c r="C299" s="301"/>
      <c r="D299" s="301"/>
      <c r="E299" s="313"/>
      <c r="F299" s="314"/>
      <c r="G299" s="315"/>
      <c r="H299" s="316"/>
    </row>
    <row r="300" spans="1:8" x14ac:dyDescent="0.25">
      <c r="A300" s="311"/>
      <c r="B300" s="312"/>
      <c r="C300" s="301"/>
      <c r="D300" s="301"/>
      <c r="E300" s="313"/>
      <c r="F300" s="314"/>
      <c r="G300" s="315"/>
      <c r="H300" s="316"/>
    </row>
    <row r="301" spans="1:8" x14ac:dyDescent="0.25">
      <c r="A301" s="311"/>
      <c r="B301" s="312"/>
      <c r="C301" s="301"/>
      <c r="D301" s="301"/>
      <c r="E301" s="313"/>
      <c r="F301" s="314"/>
      <c r="G301" s="315"/>
      <c r="H301" s="316"/>
    </row>
    <row r="302" spans="1:8" x14ac:dyDescent="0.25">
      <c r="A302" s="311"/>
      <c r="B302" s="312"/>
      <c r="C302" s="301"/>
      <c r="D302" s="301"/>
      <c r="E302" s="313"/>
      <c r="F302" s="314"/>
      <c r="G302" s="315"/>
      <c r="H302" s="316"/>
    </row>
    <row r="303" spans="1:8" x14ac:dyDescent="0.25">
      <c r="A303" s="311"/>
      <c r="B303" s="312"/>
      <c r="C303" s="301"/>
      <c r="D303" s="301"/>
      <c r="E303" s="313"/>
      <c r="F303" s="314"/>
      <c r="G303" s="315"/>
      <c r="H303" s="316"/>
    </row>
    <row r="304" spans="1:8" x14ac:dyDescent="0.25">
      <c r="A304" s="311"/>
      <c r="B304" s="312"/>
      <c r="C304" s="301"/>
      <c r="D304" s="301"/>
      <c r="E304" s="313"/>
      <c r="F304" s="314"/>
      <c r="G304" s="315"/>
      <c r="H304" s="316"/>
    </row>
    <row r="305" spans="1:8" x14ac:dyDescent="0.25">
      <c r="A305" s="311"/>
      <c r="B305" s="312"/>
      <c r="C305" s="301"/>
      <c r="D305" s="301"/>
      <c r="E305" s="313"/>
      <c r="F305" s="314"/>
      <c r="G305" s="315"/>
      <c r="H305" s="316"/>
    </row>
    <row r="306" spans="1:8" x14ac:dyDescent="0.25">
      <c r="A306" s="311"/>
      <c r="B306" s="312"/>
      <c r="C306" s="301"/>
      <c r="D306" s="301"/>
      <c r="E306" s="313"/>
      <c r="F306" s="314"/>
      <c r="G306" s="315"/>
      <c r="H306" s="316"/>
    </row>
    <row r="307" spans="1:8" x14ac:dyDescent="0.25">
      <c r="A307" s="311"/>
      <c r="B307" s="312"/>
      <c r="C307" s="301"/>
      <c r="D307" s="301"/>
      <c r="E307" s="313"/>
      <c r="F307" s="314"/>
      <c r="G307" s="315"/>
      <c r="H307" s="316"/>
    </row>
    <row r="308" spans="1:8" x14ac:dyDescent="0.25">
      <c r="A308" s="311"/>
      <c r="B308" s="312"/>
      <c r="C308" s="301"/>
      <c r="D308" s="301"/>
      <c r="E308" s="313"/>
      <c r="F308" s="314"/>
      <c r="G308" s="315"/>
      <c r="H308" s="316"/>
    </row>
    <row r="309" spans="1:8" x14ac:dyDescent="0.25">
      <c r="A309" s="311"/>
      <c r="B309" s="312"/>
      <c r="C309" s="301"/>
      <c r="D309" s="301"/>
      <c r="E309" s="313"/>
      <c r="F309" s="314"/>
      <c r="G309" s="315"/>
      <c r="H309" s="316"/>
    </row>
    <row r="310" spans="1:8" x14ac:dyDescent="0.25">
      <c r="A310" s="311"/>
      <c r="B310" s="312"/>
      <c r="C310" s="301"/>
      <c r="D310" s="301"/>
      <c r="E310" s="313"/>
      <c r="F310" s="314"/>
      <c r="G310" s="315"/>
      <c r="H310" s="316"/>
    </row>
    <row r="311" spans="1:8" x14ac:dyDescent="0.25">
      <c r="A311" s="311"/>
      <c r="B311" s="312"/>
      <c r="C311" s="301"/>
      <c r="D311" s="301"/>
      <c r="E311" s="313"/>
      <c r="F311" s="314"/>
      <c r="G311" s="315"/>
      <c r="H311" s="316"/>
    </row>
    <row r="312" spans="1:8" x14ac:dyDescent="0.25">
      <c r="A312" s="311"/>
      <c r="B312" s="312"/>
      <c r="C312" s="301"/>
      <c r="D312" s="301"/>
      <c r="E312" s="313"/>
      <c r="F312" s="314"/>
      <c r="G312" s="315"/>
      <c r="H312" s="316"/>
    </row>
    <row r="313" spans="1:8" x14ac:dyDescent="0.25">
      <c r="A313" s="311"/>
      <c r="B313" s="312"/>
      <c r="C313" s="301"/>
      <c r="D313" s="301"/>
      <c r="E313" s="313"/>
      <c r="F313" s="314"/>
      <c r="G313" s="315"/>
      <c r="H313" s="316"/>
    </row>
    <row r="314" spans="1:8" x14ac:dyDescent="0.25">
      <c r="A314" s="311"/>
      <c r="B314" s="312"/>
      <c r="C314" s="301"/>
      <c r="D314" s="301"/>
      <c r="E314" s="313"/>
      <c r="F314" s="314"/>
      <c r="G314" s="315"/>
      <c r="H314" s="316"/>
    </row>
    <row r="315" spans="1:8" x14ac:dyDescent="0.25">
      <c r="A315" s="311"/>
      <c r="B315" s="312"/>
      <c r="C315" s="301"/>
      <c r="D315" s="301"/>
      <c r="E315" s="313"/>
      <c r="F315" s="314"/>
      <c r="G315" s="315"/>
      <c r="H315" s="316"/>
    </row>
    <row r="316" spans="1:8" x14ac:dyDescent="0.25">
      <c r="A316" s="311"/>
      <c r="B316" s="312"/>
      <c r="C316" s="301"/>
      <c r="D316" s="301"/>
      <c r="E316" s="313"/>
      <c r="F316" s="314"/>
      <c r="G316" s="315"/>
      <c r="H316" s="316"/>
    </row>
    <row r="317" spans="1:8" x14ac:dyDescent="0.25">
      <c r="A317" s="311"/>
      <c r="B317" s="312"/>
      <c r="C317" s="301"/>
      <c r="D317" s="301"/>
      <c r="E317" s="313"/>
      <c r="F317" s="314"/>
      <c r="G317" s="315"/>
      <c r="H317" s="316"/>
    </row>
    <row r="318" spans="1:8" x14ac:dyDescent="0.25">
      <c r="A318" s="311"/>
      <c r="B318" s="312"/>
      <c r="C318" s="301"/>
      <c r="D318" s="301"/>
      <c r="E318" s="313"/>
      <c r="F318" s="314"/>
      <c r="G318" s="315"/>
      <c r="H318" s="316"/>
    </row>
    <row r="319" spans="1:8" x14ac:dyDescent="0.25">
      <c r="A319" s="311"/>
      <c r="B319" s="312"/>
      <c r="C319" s="301"/>
      <c r="D319" s="301"/>
      <c r="E319" s="313"/>
      <c r="F319" s="314"/>
      <c r="G319" s="315"/>
      <c r="H319" s="316"/>
    </row>
    <row r="320" spans="1:8" x14ac:dyDescent="0.25">
      <c r="A320" s="311"/>
      <c r="B320" s="312"/>
      <c r="C320" s="301"/>
      <c r="D320" s="301"/>
      <c r="E320" s="313"/>
      <c r="F320" s="314"/>
      <c r="G320" s="315"/>
      <c r="H320" s="316"/>
    </row>
    <row r="321" spans="1:8" x14ac:dyDescent="0.25">
      <c r="A321" s="311"/>
      <c r="B321" s="312"/>
      <c r="C321" s="301"/>
      <c r="D321" s="301"/>
      <c r="E321" s="313"/>
      <c r="F321" s="314"/>
      <c r="G321" s="315"/>
      <c r="H321" s="316"/>
    </row>
    <row r="322" spans="1:8" x14ac:dyDescent="0.25">
      <c r="A322" s="311"/>
      <c r="B322" s="312"/>
      <c r="C322" s="301"/>
      <c r="D322" s="301"/>
      <c r="E322" s="313"/>
      <c r="F322" s="314"/>
      <c r="G322" s="315"/>
      <c r="H322" s="316"/>
    </row>
    <row r="323" spans="1:8" x14ac:dyDescent="0.25">
      <c r="A323" s="311"/>
      <c r="B323" s="312"/>
      <c r="C323" s="301"/>
      <c r="D323" s="301"/>
      <c r="E323" s="313"/>
      <c r="F323" s="314"/>
      <c r="G323" s="315"/>
      <c r="H323" s="316"/>
    </row>
    <row r="324" spans="1:8" x14ac:dyDescent="0.25">
      <c r="A324" s="311"/>
      <c r="B324" s="312"/>
      <c r="C324" s="301"/>
      <c r="D324" s="301"/>
      <c r="E324" s="313"/>
      <c r="F324" s="314"/>
      <c r="G324" s="315"/>
      <c r="H324" s="316"/>
    </row>
    <row r="325" spans="1:8" x14ac:dyDescent="0.25">
      <c r="A325" s="311"/>
      <c r="B325" s="312"/>
      <c r="C325" s="301"/>
      <c r="D325" s="301"/>
      <c r="E325" s="313"/>
      <c r="F325" s="314"/>
      <c r="G325" s="315"/>
      <c r="H325" s="316"/>
    </row>
    <row r="326" spans="1:8" x14ac:dyDescent="0.25">
      <c r="A326" s="311"/>
      <c r="B326" s="312"/>
      <c r="C326" s="301"/>
      <c r="D326" s="301"/>
      <c r="E326" s="313"/>
      <c r="F326" s="314"/>
      <c r="G326" s="315"/>
      <c r="H326" s="316"/>
    </row>
    <row r="327" spans="1:8" x14ac:dyDescent="0.25">
      <c r="A327" s="311"/>
      <c r="B327" s="312"/>
      <c r="C327" s="301"/>
      <c r="D327" s="301"/>
      <c r="E327" s="313"/>
      <c r="F327" s="314"/>
      <c r="G327" s="315"/>
      <c r="H327" s="316"/>
    </row>
    <row r="328" spans="1:8" x14ac:dyDescent="0.25">
      <c r="A328" s="311"/>
      <c r="B328" s="312"/>
      <c r="C328" s="301"/>
      <c r="D328" s="301"/>
      <c r="E328" s="313"/>
      <c r="F328" s="314"/>
      <c r="G328" s="315"/>
      <c r="H328" s="316"/>
    </row>
    <row r="329" spans="1:8" x14ac:dyDescent="0.25">
      <c r="A329" s="311"/>
      <c r="B329" s="312"/>
      <c r="C329" s="301"/>
      <c r="D329" s="301"/>
      <c r="E329" s="313"/>
      <c r="F329" s="314"/>
      <c r="G329" s="315"/>
      <c r="H329" s="316"/>
    </row>
    <row r="330" spans="1:8" x14ac:dyDescent="0.25">
      <c r="A330" s="311"/>
      <c r="B330" s="312"/>
      <c r="C330" s="301"/>
      <c r="D330" s="301"/>
      <c r="E330" s="313"/>
      <c r="F330" s="314"/>
      <c r="G330" s="315"/>
      <c r="H330" s="316"/>
    </row>
    <row r="331" spans="1:8" x14ac:dyDescent="0.25">
      <c r="A331" s="311"/>
      <c r="B331" s="312"/>
      <c r="C331" s="301"/>
      <c r="D331" s="301"/>
      <c r="E331" s="313"/>
      <c r="F331" s="314"/>
      <c r="G331" s="315"/>
      <c r="H331" s="316"/>
    </row>
    <row r="332" spans="1:8" x14ac:dyDescent="0.25">
      <c r="A332" s="311"/>
      <c r="B332" s="312"/>
      <c r="C332" s="301"/>
      <c r="D332" s="301"/>
      <c r="E332" s="313"/>
      <c r="F332" s="314"/>
      <c r="G332" s="315"/>
      <c r="H332" s="316"/>
    </row>
    <row r="333" spans="1:8" x14ac:dyDescent="0.25">
      <c r="A333" s="311"/>
      <c r="B333" s="312"/>
      <c r="C333" s="301"/>
      <c r="D333" s="301"/>
      <c r="E333" s="313"/>
      <c r="F333" s="314"/>
      <c r="G333" s="315"/>
      <c r="H333" s="316"/>
    </row>
    <row r="334" spans="1:8" x14ac:dyDescent="0.25">
      <c r="A334" s="311"/>
      <c r="B334" s="312"/>
      <c r="C334" s="301"/>
      <c r="D334" s="301"/>
      <c r="E334" s="313"/>
      <c r="F334" s="314"/>
      <c r="G334" s="315"/>
      <c r="H334" s="316"/>
    </row>
    <row r="335" spans="1:8" x14ac:dyDescent="0.25">
      <c r="A335" s="311"/>
      <c r="B335" s="312"/>
      <c r="C335" s="301"/>
      <c r="D335" s="301"/>
      <c r="E335" s="313"/>
      <c r="F335" s="314"/>
      <c r="G335" s="315"/>
      <c r="H335" s="316"/>
    </row>
    <row r="336" spans="1:8" x14ac:dyDescent="0.25">
      <c r="A336" s="311"/>
      <c r="B336" s="312"/>
      <c r="C336" s="301"/>
      <c r="D336" s="301"/>
      <c r="E336" s="313"/>
      <c r="F336" s="317"/>
      <c r="G336" s="315"/>
      <c r="H336" s="316"/>
    </row>
    <row r="337" spans="1:8" x14ac:dyDescent="0.25">
      <c r="A337" s="311"/>
      <c r="B337" s="312"/>
      <c r="C337" s="301"/>
      <c r="D337" s="301"/>
      <c r="E337" s="313"/>
      <c r="F337" s="317"/>
      <c r="G337" s="315"/>
      <c r="H337" s="316"/>
    </row>
    <row r="338" spans="1:8" x14ac:dyDescent="0.25">
      <c r="A338" s="311"/>
      <c r="B338" s="312"/>
      <c r="C338" s="301"/>
      <c r="D338" s="301"/>
      <c r="E338" s="313"/>
      <c r="F338" s="317"/>
      <c r="G338" s="315"/>
      <c r="H338" s="316"/>
    </row>
    <row r="339" spans="1:8" x14ac:dyDescent="0.25">
      <c r="A339" s="311"/>
      <c r="B339" s="312"/>
      <c r="C339" s="301"/>
      <c r="D339" s="301"/>
      <c r="E339" s="313"/>
      <c r="F339" s="317"/>
      <c r="G339" s="315"/>
      <c r="H339" s="316"/>
    </row>
    <row r="340" spans="1:8" x14ac:dyDescent="0.25">
      <c r="A340" s="311"/>
      <c r="B340" s="312"/>
      <c r="C340" s="301"/>
      <c r="D340" s="301"/>
      <c r="E340" s="313"/>
      <c r="F340" s="317"/>
      <c r="G340" s="315"/>
      <c r="H340" s="316"/>
    </row>
    <row r="341" spans="1:8" x14ac:dyDescent="0.25">
      <c r="A341" s="311"/>
      <c r="B341" s="312"/>
      <c r="C341" s="301"/>
      <c r="D341" s="301"/>
      <c r="E341" s="313"/>
      <c r="F341" s="317"/>
      <c r="G341" s="315"/>
      <c r="H341" s="316"/>
    </row>
    <row r="342" spans="1:8" x14ac:dyDescent="0.25">
      <c r="A342" s="311"/>
      <c r="B342" s="312"/>
      <c r="C342" s="301"/>
      <c r="D342" s="301"/>
      <c r="E342" s="313"/>
      <c r="F342" s="317"/>
      <c r="G342" s="315"/>
      <c r="H342" s="316"/>
    </row>
    <row r="343" spans="1:8" x14ac:dyDescent="0.25">
      <c r="A343" s="311"/>
      <c r="B343" s="312"/>
      <c r="C343" s="301"/>
      <c r="D343" s="301"/>
      <c r="E343" s="313"/>
      <c r="F343" s="317"/>
      <c r="G343" s="315"/>
      <c r="H343" s="316"/>
    </row>
    <row r="344" spans="1:8" x14ac:dyDescent="0.25">
      <c r="A344" s="311"/>
      <c r="B344" s="312"/>
      <c r="C344" s="301"/>
      <c r="D344" s="301"/>
      <c r="E344" s="313"/>
      <c r="F344" s="317"/>
      <c r="G344" s="315"/>
      <c r="H344" s="316"/>
    </row>
    <row r="345" spans="1:8" x14ac:dyDescent="0.25">
      <c r="A345" s="311"/>
      <c r="B345" s="312"/>
      <c r="C345" s="301"/>
      <c r="D345" s="301"/>
      <c r="E345" s="313"/>
      <c r="F345" s="317"/>
      <c r="G345" s="315"/>
      <c r="H345" s="316"/>
    </row>
    <row r="346" spans="1:8" x14ac:dyDescent="0.25">
      <c r="A346" s="311"/>
      <c r="B346" s="312"/>
      <c r="C346" s="301"/>
      <c r="D346" s="301"/>
      <c r="E346" s="313"/>
      <c r="F346" s="317"/>
      <c r="G346" s="315"/>
      <c r="H346" s="316"/>
    </row>
    <row r="347" spans="1:8" x14ac:dyDescent="0.25">
      <c r="A347" s="311"/>
      <c r="B347" s="312"/>
      <c r="C347" s="301"/>
      <c r="D347" s="301"/>
      <c r="E347" s="313"/>
      <c r="F347" s="317"/>
      <c r="G347" s="315"/>
      <c r="H347" s="316"/>
    </row>
    <row r="348" spans="1:8" x14ac:dyDescent="0.25">
      <c r="A348" s="311"/>
      <c r="B348" s="312"/>
      <c r="C348" s="301"/>
      <c r="D348" s="301"/>
      <c r="E348" s="313"/>
      <c r="F348" s="317"/>
      <c r="G348" s="315"/>
      <c r="H348" s="316"/>
    </row>
    <row r="349" spans="1:8" x14ac:dyDescent="0.25">
      <c r="A349" s="311"/>
      <c r="B349" s="312"/>
      <c r="C349" s="301"/>
      <c r="D349" s="301"/>
      <c r="E349" s="313"/>
      <c r="F349" s="317"/>
      <c r="G349" s="315"/>
      <c r="H349" s="316"/>
    </row>
    <row r="350" spans="1:8" x14ac:dyDescent="0.25">
      <c r="A350" s="311"/>
      <c r="B350" s="312"/>
      <c r="C350" s="301"/>
      <c r="D350" s="301"/>
      <c r="E350" s="313"/>
      <c r="F350" s="317"/>
      <c r="G350" s="315"/>
      <c r="H350" s="316"/>
    </row>
    <row r="351" spans="1:8" x14ac:dyDescent="0.25">
      <c r="A351" s="311"/>
      <c r="B351" s="312"/>
      <c r="C351" s="301"/>
      <c r="D351" s="301"/>
      <c r="E351" s="313"/>
      <c r="F351" s="317"/>
      <c r="G351" s="315"/>
      <c r="H351" s="316"/>
    </row>
    <row r="352" spans="1:8" x14ac:dyDescent="0.25">
      <c r="A352" s="311"/>
      <c r="B352" s="312"/>
      <c r="C352" s="301"/>
      <c r="D352" s="301"/>
      <c r="E352" s="313"/>
      <c r="F352" s="317"/>
      <c r="G352" s="315"/>
      <c r="H352" s="316"/>
    </row>
    <row r="353" spans="1:8" x14ac:dyDescent="0.25">
      <c r="A353" s="311"/>
      <c r="B353" s="312"/>
      <c r="C353" s="301"/>
      <c r="D353" s="301"/>
      <c r="E353" s="313"/>
      <c r="F353" s="317"/>
      <c r="G353" s="315"/>
      <c r="H353" s="316"/>
    </row>
    <row r="354" spans="1:8" x14ac:dyDescent="0.25">
      <c r="A354" s="311"/>
      <c r="B354" s="312"/>
      <c r="C354" s="301"/>
      <c r="D354" s="301"/>
      <c r="E354" s="313"/>
      <c r="F354" s="317"/>
      <c r="G354" s="315"/>
      <c r="H354" s="316"/>
    </row>
    <row r="355" spans="1:8" x14ac:dyDescent="0.25">
      <c r="A355" s="311"/>
      <c r="B355" s="312"/>
      <c r="C355" s="301"/>
      <c r="D355" s="301"/>
      <c r="E355" s="313"/>
      <c r="F355" s="317"/>
      <c r="G355" s="315"/>
      <c r="H355" s="316"/>
    </row>
    <row r="356" spans="1:8" x14ac:dyDescent="0.25">
      <c r="A356" s="311"/>
      <c r="B356" s="312"/>
      <c r="C356" s="301"/>
      <c r="D356" s="301"/>
      <c r="E356" s="313"/>
      <c r="F356" s="317"/>
      <c r="G356" s="315"/>
      <c r="H356" s="316"/>
    </row>
    <row r="357" spans="1:8" x14ac:dyDescent="0.25">
      <c r="A357" s="311"/>
      <c r="B357" s="312"/>
      <c r="C357" s="301"/>
      <c r="D357" s="301"/>
      <c r="E357" s="313"/>
      <c r="F357" s="317"/>
      <c r="G357" s="315"/>
      <c r="H357" s="316"/>
    </row>
    <row r="358" spans="1:8" x14ac:dyDescent="0.25">
      <c r="A358" s="311"/>
      <c r="B358" s="312"/>
      <c r="C358" s="301"/>
      <c r="D358" s="301"/>
      <c r="E358" s="313"/>
      <c r="F358" s="317"/>
      <c r="G358" s="315"/>
      <c r="H358" s="316"/>
    </row>
    <row r="359" spans="1:8" x14ac:dyDescent="0.25">
      <c r="A359" s="311"/>
      <c r="B359" s="312"/>
      <c r="C359" s="301"/>
      <c r="D359" s="301"/>
      <c r="E359" s="313"/>
      <c r="F359" s="317"/>
      <c r="G359" s="315"/>
      <c r="H359" s="316"/>
    </row>
    <row r="360" spans="1:8" x14ac:dyDescent="0.25">
      <c r="A360" s="311"/>
      <c r="B360" s="312"/>
      <c r="C360" s="301"/>
      <c r="D360" s="301"/>
      <c r="E360" s="313"/>
      <c r="F360" s="317"/>
      <c r="G360" s="315"/>
      <c r="H360" s="316"/>
    </row>
    <row r="361" spans="1:8" x14ac:dyDescent="0.25">
      <c r="A361" s="311"/>
      <c r="B361" s="312"/>
      <c r="C361" s="301"/>
      <c r="D361" s="301"/>
      <c r="E361" s="313"/>
      <c r="F361" s="317"/>
      <c r="G361" s="315"/>
      <c r="H361" s="316"/>
    </row>
    <row r="362" spans="1:8" x14ac:dyDescent="0.25">
      <c r="A362" s="311"/>
      <c r="B362" s="312"/>
      <c r="C362" s="301"/>
      <c r="D362" s="301"/>
      <c r="E362" s="313"/>
      <c r="F362" s="317"/>
      <c r="G362" s="315"/>
      <c r="H362" s="316"/>
    </row>
    <row r="363" spans="1:8" x14ac:dyDescent="0.25">
      <c r="A363" s="311"/>
      <c r="B363" s="312"/>
      <c r="C363" s="301"/>
      <c r="D363" s="301"/>
      <c r="E363" s="313"/>
      <c r="F363" s="317"/>
      <c r="G363" s="315"/>
      <c r="H363" s="316"/>
    </row>
    <row r="364" spans="1:8" x14ac:dyDescent="0.25">
      <c r="A364" s="311"/>
      <c r="B364" s="312"/>
      <c r="C364" s="301"/>
      <c r="D364" s="301"/>
      <c r="E364" s="313"/>
      <c r="F364" s="317"/>
      <c r="G364" s="315"/>
      <c r="H364" s="316"/>
    </row>
    <row r="365" spans="1:8" x14ac:dyDescent="0.25">
      <c r="A365" s="311"/>
      <c r="B365" s="312"/>
      <c r="C365" s="301"/>
      <c r="D365" s="301"/>
      <c r="E365" s="313"/>
      <c r="F365" s="317"/>
      <c r="G365" s="315"/>
      <c r="H365" s="316"/>
    </row>
    <row r="366" spans="1:8" x14ac:dyDescent="0.25">
      <c r="A366" s="311"/>
      <c r="B366" s="312"/>
      <c r="C366" s="301"/>
      <c r="D366" s="301"/>
      <c r="E366" s="313"/>
      <c r="F366" s="317"/>
      <c r="G366" s="315"/>
      <c r="H366" s="316"/>
    </row>
    <row r="367" spans="1:8" x14ac:dyDescent="0.25">
      <c r="A367" s="311"/>
      <c r="B367" s="312"/>
      <c r="C367" s="301"/>
      <c r="D367" s="301"/>
      <c r="E367" s="313"/>
      <c r="F367" s="317"/>
      <c r="G367" s="315"/>
      <c r="H367" s="316"/>
    </row>
    <row r="368" spans="1:8" x14ac:dyDescent="0.25">
      <c r="A368" s="311"/>
      <c r="B368" s="312"/>
      <c r="C368" s="301"/>
      <c r="D368" s="301"/>
      <c r="E368" s="313"/>
      <c r="F368" s="317"/>
      <c r="G368" s="315"/>
      <c r="H368" s="316"/>
    </row>
    <row r="369" spans="1:8" x14ac:dyDescent="0.25">
      <c r="A369" s="311"/>
      <c r="B369" s="312"/>
      <c r="C369" s="301"/>
      <c r="D369" s="301"/>
      <c r="E369" s="313"/>
      <c r="F369" s="317"/>
      <c r="G369" s="315"/>
      <c r="H369" s="316"/>
    </row>
    <row r="370" spans="1:8" x14ac:dyDescent="0.25">
      <c r="A370" s="311"/>
      <c r="B370" s="312"/>
      <c r="C370" s="301"/>
      <c r="D370" s="301"/>
      <c r="E370" s="313"/>
      <c r="F370" s="317"/>
      <c r="G370" s="315"/>
      <c r="H370" s="316"/>
    </row>
    <row r="371" spans="1:8" x14ac:dyDescent="0.25">
      <c r="A371" s="311"/>
      <c r="B371" s="312"/>
      <c r="C371" s="301"/>
      <c r="D371" s="301"/>
      <c r="E371" s="313"/>
      <c r="F371" s="317"/>
      <c r="G371" s="315"/>
      <c r="H371" s="316"/>
    </row>
    <row r="372" spans="1:8" x14ac:dyDescent="0.25">
      <c r="A372" s="311"/>
      <c r="B372" s="312"/>
      <c r="C372" s="301"/>
      <c r="D372" s="301"/>
      <c r="E372" s="313"/>
      <c r="F372" s="317"/>
      <c r="G372" s="315"/>
      <c r="H372" s="316"/>
    </row>
    <row r="373" spans="1:8" x14ac:dyDescent="0.25">
      <c r="A373" s="311"/>
      <c r="B373" s="312"/>
      <c r="C373" s="301"/>
      <c r="D373" s="301"/>
      <c r="E373" s="313"/>
      <c r="F373" s="317"/>
      <c r="G373" s="315"/>
      <c r="H373" s="316"/>
    </row>
    <row r="374" spans="1:8" x14ac:dyDescent="0.25">
      <c r="A374" s="311"/>
      <c r="B374" s="312"/>
      <c r="C374" s="301"/>
      <c r="D374" s="301"/>
      <c r="E374" s="313"/>
      <c r="F374" s="317"/>
      <c r="G374" s="315"/>
      <c r="H374" s="316"/>
    </row>
    <row r="375" spans="1:8" x14ac:dyDescent="0.25">
      <c r="A375" s="311"/>
      <c r="B375" s="312"/>
      <c r="C375" s="301"/>
      <c r="D375" s="301"/>
      <c r="E375" s="313"/>
      <c r="F375" s="317"/>
      <c r="G375" s="315"/>
      <c r="H375" s="316"/>
    </row>
    <row r="376" spans="1:8" x14ac:dyDescent="0.25">
      <c r="A376" s="311"/>
      <c r="B376" s="312"/>
      <c r="C376" s="301"/>
      <c r="D376" s="301"/>
      <c r="E376" s="313"/>
      <c r="F376" s="317"/>
      <c r="G376" s="315"/>
      <c r="H376" s="316"/>
    </row>
    <row r="377" spans="1:8" x14ac:dyDescent="0.25">
      <c r="A377" s="311"/>
      <c r="B377" s="312"/>
      <c r="C377" s="301"/>
      <c r="D377" s="301"/>
      <c r="E377" s="313"/>
      <c r="F377" s="317"/>
      <c r="G377" s="315"/>
      <c r="H377" s="316"/>
    </row>
    <row r="378" spans="1:8" x14ac:dyDescent="0.25">
      <c r="A378" s="311"/>
      <c r="B378" s="312"/>
      <c r="C378" s="301"/>
      <c r="D378" s="301"/>
      <c r="E378" s="313"/>
      <c r="F378" s="317"/>
      <c r="G378" s="315"/>
      <c r="H378" s="316"/>
    </row>
    <row r="379" spans="1:8" x14ac:dyDescent="0.25">
      <c r="A379" s="311"/>
      <c r="B379" s="312"/>
      <c r="C379" s="301"/>
      <c r="D379" s="301"/>
      <c r="E379" s="313"/>
      <c r="F379" s="317"/>
      <c r="G379" s="315"/>
      <c r="H379" s="316"/>
    </row>
    <row r="380" spans="1:8" x14ac:dyDescent="0.25">
      <c r="A380" s="311"/>
      <c r="B380" s="312"/>
      <c r="C380" s="301"/>
      <c r="D380" s="301"/>
      <c r="E380" s="313"/>
      <c r="F380" s="317"/>
      <c r="G380" s="315"/>
      <c r="H380" s="316"/>
    </row>
    <row r="381" spans="1:8" x14ac:dyDescent="0.25">
      <c r="A381" s="311"/>
      <c r="B381" s="312"/>
      <c r="C381" s="301"/>
      <c r="D381" s="301"/>
      <c r="E381" s="313"/>
      <c r="F381" s="317"/>
      <c r="G381" s="315"/>
      <c r="H381" s="316"/>
    </row>
    <row r="382" spans="1:8" x14ac:dyDescent="0.25">
      <c r="A382" s="311"/>
      <c r="B382" s="312"/>
      <c r="C382" s="301"/>
      <c r="D382" s="301"/>
      <c r="E382" s="313"/>
      <c r="F382" s="317"/>
      <c r="G382" s="315"/>
      <c r="H382" s="316"/>
    </row>
    <row r="383" spans="1:8" x14ac:dyDescent="0.25">
      <c r="A383" s="311"/>
      <c r="B383" s="312"/>
      <c r="C383" s="301"/>
      <c r="D383" s="301"/>
      <c r="E383" s="313"/>
      <c r="F383" s="317"/>
      <c r="G383" s="315"/>
      <c r="H383" s="316"/>
    </row>
    <row r="384" spans="1:8" x14ac:dyDescent="0.25">
      <c r="A384" s="311"/>
      <c r="B384" s="312"/>
      <c r="C384" s="301"/>
      <c r="D384" s="301"/>
      <c r="E384" s="313"/>
      <c r="F384" s="317"/>
      <c r="G384" s="315"/>
      <c r="H384" s="316"/>
    </row>
    <row r="385" spans="1:8" x14ac:dyDescent="0.25">
      <c r="A385" s="311"/>
      <c r="B385" s="312"/>
      <c r="C385" s="301"/>
      <c r="D385" s="301"/>
      <c r="E385" s="313"/>
      <c r="F385" s="317"/>
      <c r="G385" s="315"/>
      <c r="H385" s="316"/>
    </row>
    <row r="386" spans="1:8" x14ac:dyDescent="0.25">
      <c r="A386" s="311"/>
      <c r="B386" s="312"/>
      <c r="C386" s="301"/>
      <c r="D386" s="301"/>
      <c r="E386" s="313"/>
      <c r="F386" s="317"/>
      <c r="G386" s="315"/>
      <c r="H386" s="316"/>
    </row>
    <row r="387" spans="1:8" x14ac:dyDescent="0.25">
      <c r="A387" s="311"/>
      <c r="B387" s="312"/>
      <c r="C387" s="301"/>
      <c r="D387" s="301"/>
      <c r="E387" s="313"/>
      <c r="F387" s="317"/>
      <c r="G387" s="315"/>
      <c r="H387" s="316"/>
    </row>
    <row r="388" spans="1:8" x14ac:dyDescent="0.25">
      <c r="A388" s="311"/>
      <c r="B388" s="312"/>
      <c r="C388" s="301"/>
      <c r="D388" s="301"/>
      <c r="E388" s="313"/>
      <c r="F388" s="317"/>
      <c r="G388" s="315"/>
      <c r="H388" s="316"/>
    </row>
    <row r="389" spans="1:8" x14ac:dyDescent="0.25">
      <c r="A389" s="311"/>
      <c r="B389" s="312"/>
      <c r="C389" s="301"/>
      <c r="D389" s="301"/>
      <c r="E389" s="313"/>
      <c r="F389" s="317"/>
      <c r="G389" s="315"/>
      <c r="H389" s="316"/>
    </row>
    <row r="390" spans="1:8" x14ac:dyDescent="0.25">
      <c r="A390" s="311"/>
      <c r="B390" s="312"/>
      <c r="C390" s="301"/>
      <c r="D390" s="301"/>
      <c r="E390" s="313"/>
      <c r="F390" s="317"/>
      <c r="G390" s="315"/>
      <c r="H390" s="316"/>
    </row>
    <row r="391" spans="1:8" x14ac:dyDescent="0.25">
      <c r="A391" s="311"/>
      <c r="B391" s="312"/>
      <c r="C391" s="301"/>
      <c r="D391" s="301"/>
      <c r="E391" s="313"/>
      <c r="F391" s="317"/>
      <c r="G391" s="315"/>
      <c r="H391" s="316"/>
    </row>
    <row r="392" spans="1:8" x14ac:dyDescent="0.25">
      <c r="A392" s="311"/>
      <c r="B392" s="312"/>
      <c r="C392" s="301"/>
      <c r="D392" s="301"/>
      <c r="E392" s="313"/>
      <c r="F392" s="317"/>
      <c r="G392" s="315"/>
      <c r="H392" s="316"/>
    </row>
    <row r="393" spans="1:8" x14ac:dyDescent="0.25">
      <c r="A393" s="311"/>
      <c r="B393" s="312"/>
      <c r="C393" s="301"/>
      <c r="D393" s="301"/>
      <c r="E393" s="313"/>
      <c r="F393" s="317"/>
      <c r="G393" s="315"/>
      <c r="H393" s="316"/>
    </row>
    <row r="394" spans="1:8" x14ac:dyDescent="0.25">
      <c r="A394" s="311"/>
      <c r="B394" s="312"/>
      <c r="C394" s="301"/>
      <c r="D394" s="301"/>
      <c r="E394" s="313"/>
      <c r="F394" s="317"/>
      <c r="G394" s="315"/>
      <c r="H394" s="316"/>
    </row>
    <row r="395" spans="1:8" x14ac:dyDescent="0.25">
      <c r="A395" s="311"/>
      <c r="B395" s="312"/>
      <c r="C395" s="301"/>
      <c r="D395" s="301"/>
      <c r="E395" s="313"/>
      <c r="F395" s="317"/>
      <c r="G395" s="315"/>
      <c r="H395" s="316"/>
    </row>
    <row r="396" spans="1:8" x14ac:dyDescent="0.25">
      <c r="A396" s="311"/>
      <c r="B396" s="312"/>
      <c r="C396" s="301"/>
      <c r="D396" s="301"/>
      <c r="E396" s="313"/>
      <c r="F396" s="317"/>
      <c r="G396" s="315"/>
      <c r="H396" s="316"/>
    </row>
    <row r="397" spans="1:8" x14ac:dyDescent="0.25">
      <c r="A397" s="311"/>
      <c r="B397" s="312"/>
      <c r="C397" s="301"/>
      <c r="D397" s="301"/>
      <c r="E397" s="313"/>
      <c r="F397" s="317"/>
      <c r="G397" s="315"/>
      <c r="H397" s="316"/>
    </row>
    <row r="398" spans="1:8" x14ac:dyDescent="0.25">
      <c r="A398" s="311"/>
      <c r="B398" s="312"/>
      <c r="C398" s="301"/>
      <c r="D398" s="301"/>
      <c r="E398" s="313"/>
      <c r="F398" s="317"/>
      <c r="G398" s="315"/>
      <c r="H398" s="316"/>
    </row>
    <row r="399" spans="1:8" x14ac:dyDescent="0.25">
      <c r="A399" s="311"/>
      <c r="B399" s="312"/>
      <c r="C399" s="301"/>
      <c r="D399" s="301"/>
      <c r="E399" s="313"/>
      <c r="F399" s="317"/>
      <c r="G399" s="315"/>
      <c r="H399" s="316"/>
    </row>
    <row r="400" spans="1:8" x14ac:dyDescent="0.25">
      <c r="A400" s="311"/>
      <c r="B400" s="312"/>
      <c r="C400" s="301"/>
      <c r="D400" s="301"/>
      <c r="E400" s="313"/>
      <c r="F400" s="317"/>
      <c r="G400" s="315"/>
      <c r="H400" s="316"/>
    </row>
    <row r="401" spans="1:8" x14ac:dyDescent="0.25">
      <c r="A401" s="311"/>
      <c r="B401" s="312"/>
      <c r="C401" s="301"/>
      <c r="D401" s="301"/>
      <c r="E401" s="313"/>
      <c r="F401" s="317"/>
      <c r="G401" s="315"/>
      <c r="H401" s="316"/>
    </row>
    <row r="402" spans="1:8" x14ac:dyDescent="0.25">
      <c r="A402" s="311"/>
      <c r="B402" s="312"/>
      <c r="C402" s="301"/>
      <c r="D402" s="301"/>
      <c r="E402" s="313"/>
      <c r="F402" s="317"/>
      <c r="G402" s="315"/>
      <c r="H402" s="316"/>
    </row>
    <row r="403" spans="1:8" x14ac:dyDescent="0.25">
      <c r="A403" s="311"/>
      <c r="B403" s="312"/>
      <c r="C403" s="301"/>
      <c r="D403" s="301"/>
      <c r="E403" s="313"/>
      <c r="F403" s="317"/>
      <c r="G403" s="315"/>
      <c r="H403" s="316"/>
    </row>
    <row r="404" spans="1:8" x14ac:dyDescent="0.25">
      <c r="A404" s="311"/>
      <c r="B404" s="312"/>
      <c r="C404" s="301"/>
      <c r="D404" s="301"/>
      <c r="E404" s="313"/>
      <c r="F404" s="317"/>
      <c r="G404" s="315"/>
      <c r="H404" s="316"/>
    </row>
    <row r="405" spans="1:8" x14ac:dyDescent="0.25">
      <c r="A405" s="311"/>
      <c r="B405" s="312"/>
      <c r="C405" s="301"/>
      <c r="D405" s="301"/>
      <c r="E405" s="313"/>
      <c r="F405" s="317"/>
      <c r="G405" s="315"/>
      <c r="H405" s="316"/>
    </row>
    <row r="406" spans="1:8" x14ac:dyDescent="0.25">
      <c r="A406" s="311"/>
      <c r="B406" s="312"/>
      <c r="C406" s="301"/>
      <c r="D406" s="301"/>
      <c r="E406" s="313"/>
      <c r="F406" s="317"/>
      <c r="G406" s="315"/>
      <c r="H406" s="316"/>
    </row>
    <row r="407" spans="1:8" x14ac:dyDescent="0.25">
      <c r="A407" s="311"/>
      <c r="B407" s="312"/>
      <c r="C407" s="301"/>
      <c r="D407" s="301"/>
      <c r="E407" s="313"/>
      <c r="F407" s="317"/>
      <c r="G407" s="315"/>
      <c r="H407" s="316"/>
    </row>
    <row r="408" spans="1:8" x14ac:dyDescent="0.25">
      <c r="A408" s="311"/>
      <c r="B408" s="312"/>
      <c r="C408" s="301"/>
      <c r="D408" s="301"/>
      <c r="E408" s="313"/>
      <c r="F408" s="317"/>
      <c r="G408" s="315"/>
      <c r="H408" s="316"/>
    </row>
    <row r="409" spans="1:8" x14ac:dyDescent="0.25">
      <c r="A409" s="311"/>
      <c r="B409" s="312"/>
      <c r="C409" s="301"/>
      <c r="D409" s="301"/>
      <c r="E409" s="313"/>
      <c r="F409" s="317"/>
      <c r="G409" s="315"/>
      <c r="H409" s="316"/>
    </row>
    <row r="410" spans="1:8" x14ac:dyDescent="0.25">
      <c r="A410" s="311"/>
      <c r="B410" s="312"/>
      <c r="C410" s="301"/>
      <c r="D410" s="301"/>
      <c r="E410" s="313"/>
      <c r="F410" s="317"/>
      <c r="G410" s="315"/>
      <c r="H410" s="316"/>
    </row>
    <row r="411" spans="1:8" x14ac:dyDescent="0.25">
      <c r="A411" s="311"/>
      <c r="B411" s="312"/>
      <c r="C411" s="301"/>
      <c r="D411" s="301"/>
      <c r="E411" s="313"/>
      <c r="F411" s="317"/>
      <c r="G411" s="315"/>
      <c r="H411" s="316"/>
    </row>
    <row r="412" spans="1:8" x14ac:dyDescent="0.25">
      <c r="A412" s="311"/>
      <c r="B412" s="312"/>
      <c r="C412" s="301"/>
      <c r="D412" s="301"/>
      <c r="E412" s="313"/>
      <c r="F412" s="317"/>
      <c r="G412" s="315"/>
      <c r="H412" s="316"/>
    </row>
    <row r="413" spans="1:8" x14ac:dyDescent="0.25">
      <c r="A413" s="311"/>
      <c r="B413" s="312"/>
      <c r="C413" s="301"/>
      <c r="D413" s="301"/>
      <c r="E413" s="313"/>
      <c r="F413" s="317"/>
      <c r="G413" s="315"/>
      <c r="H413" s="316"/>
    </row>
    <row r="414" spans="1:8" x14ac:dyDescent="0.25">
      <c r="A414" s="311"/>
      <c r="B414" s="312"/>
      <c r="C414" s="301"/>
      <c r="D414" s="301"/>
      <c r="E414" s="313"/>
      <c r="F414" s="317"/>
      <c r="G414" s="315"/>
      <c r="H414" s="316"/>
    </row>
    <row r="415" spans="1:8" x14ac:dyDescent="0.25">
      <c r="A415" s="311"/>
      <c r="B415" s="312"/>
      <c r="C415" s="301"/>
      <c r="D415" s="301"/>
      <c r="E415" s="313"/>
      <c r="F415" s="317"/>
      <c r="G415" s="315"/>
      <c r="H415" s="316"/>
    </row>
    <row r="416" spans="1:8" x14ac:dyDescent="0.25">
      <c r="A416" s="311"/>
      <c r="B416" s="312"/>
      <c r="C416" s="301"/>
      <c r="D416" s="301"/>
      <c r="E416" s="313"/>
      <c r="F416" s="317"/>
      <c r="G416" s="315"/>
      <c r="H416" s="316"/>
    </row>
    <row r="417" spans="1:8" x14ac:dyDescent="0.25">
      <c r="A417" s="311"/>
      <c r="B417" s="312"/>
      <c r="C417" s="301"/>
      <c r="D417" s="301"/>
      <c r="E417" s="313"/>
      <c r="F417" s="317"/>
      <c r="G417" s="315"/>
      <c r="H417" s="316"/>
    </row>
    <row r="418" spans="1:8" x14ac:dyDescent="0.25">
      <c r="A418" s="311"/>
      <c r="B418" s="312"/>
      <c r="C418" s="301"/>
      <c r="D418" s="301"/>
      <c r="E418" s="313"/>
      <c r="F418" s="317"/>
      <c r="G418" s="315"/>
      <c r="H418" s="316"/>
    </row>
    <row r="419" spans="1:8" x14ac:dyDescent="0.25">
      <c r="A419" s="311"/>
      <c r="B419" s="312"/>
      <c r="C419" s="301"/>
      <c r="D419" s="301"/>
      <c r="E419" s="313"/>
      <c r="F419" s="317"/>
      <c r="G419" s="315"/>
      <c r="H419" s="316"/>
    </row>
    <row r="420" spans="1:8" x14ac:dyDescent="0.25">
      <c r="A420" s="311"/>
      <c r="B420" s="312"/>
      <c r="C420" s="301"/>
      <c r="D420" s="301"/>
      <c r="E420" s="313"/>
      <c r="F420" s="317"/>
      <c r="G420" s="315"/>
      <c r="H420" s="316"/>
    </row>
    <row r="421" spans="1:8" x14ac:dyDescent="0.25">
      <c r="A421" s="311"/>
      <c r="B421" s="312"/>
      <c r="C421" s="301"/>
      <c r="D421" s="301"/>
      <c r="E421" s="313"/>
      <c r="F421" s="317"/>
      <c r="G421" s="315"/>
      <c r="H421" s="316"/>
    </row>
    <row r="422" spans="1:8" x14ac:dyDescent="0.25">
      <c r="A422" s="311"/>
      <c r="B422" s="312"/>
      <c r="C422" s="301"/>
      <c r="D422" s="301"/>
      <c r="E422" s="313"/>
      <c r="F422" s="317"/>
      <c r="G422" s="315"/>
      <c r="H422" s="316"/>
    </row>
    <row r="423" spans="1:8" x14ac:dyDescent="0.25">
      <c r="A423" s="311"/>
      <c r="B423" s="312"/>
      <c r="C423" s="301"/>
      <c r="D423" s="301"/>
      <c r="E423" s="313"/>
      <c r="F423" s="317"/>
      <c r="G423" s="315"/>
      <c r="H423" s="316"/>
    </row>
    <row r="424" spans="1:8" x14ac:dyDescent="0.25">
      <c r="A424" s="311"/>
      <c r="B424" s="312"/>
      <c r="C424" s="301"/>
      <c r="D424" s="301"/>
      <c r="E424" s="313"/>
      <c r="F424" s="317"/>
      <c r="G424" s="315"/>
      <c r="H424" s="316"/>
    </row>
    <row r="425" spans="1:8" x14ac:dyDescent="0.25">
      <c r="A425" s="311"/>
      <c r="B425" s="312"/>
      <c r="C425" s="301"/>
      <c r="D425" s="301"/>
      <c r="E425" s="313"/>
      <c r="F425" s="317"/>
      <c r="G425" s="315"/>
      <c r="H425" s="316"/>
    </row>
    <row r="426" spans="1:8" x14ac:dyDescent="0.25">
      <c r="A426" s="311"/>
      <c r="B426" s="312"/>
      <c r="C426" s="301"/>
      <c r="D426" s="301"/>
      <c r="E426" s="313"/>
      <c r="F426" s="317"/>
      <c r="G426" s="315"/>
      <c r="H426" s="316"/>
    </row>
    <row r="427" spans="1:8" x14ac:dyDescent="0.25">
      <c r="A427" s="311"/>
      <c r="B427" s="312"/>
      <c r="C427" s="301"/>
      <c r="D427" s="301"/>
      <c r="E427" s="313"/>
      <c r="F427" s="317"/>
      <c r="G427" s="315"/>
      <c r="H427" s="316"/>
    </row>
    <row r="428" spans="1:8" x14ac:dyDescent="0.25">
      <c r="A428" s="311"/>
      <c r="B428" s="312"/>
      <c r="C428" s="301"/>
      <c r="D428" s="301"/>
      <c r="E428" s="313"/>
      <c r="F428" s="317"/>
      <c r="G428" s="315"/>
      <c r="H428" s="316"/>
    </row>
    <row r="429" spans="1:8" x14ac:dyDescent="0.25">
      <c r="A429" s="311"/>
      <c r="B429" s="312"/>
      <c r="C429" s="301"/>
      <c r="D429" s="301"/>
      <c r="E429" s="313"/>
      <c r="F429" s="317"/>
      <c r="G429" s="315"/>
      <c r="H429" s="316"/>
    </row>
    <row r="430" spans="1:8" x14ac:dyDescent="0.25">
      <c r="A430" s="311"/>
      <c r="B430" s="312"/>
      <c r="C430" s="301"/>
      <c r="D430" s="301"/>
      <c r="E430" s="313"/>
      <c r="F430" s="317"/>
      <c r="G430" s="315"/>
      <c r="H430" s="316"/>
    </row>
    <row r="431" spans="1:8" x14ac:dyDescent="0.25">
      <c r="A431" s="311"/>
      <c r="B431" s="312"/>
      <c r="C431" s="301"/>
      <c r="D431" s="301"/>
      <c r="E431" s="313"/>
      <c r="F431" s="317"/>
      <c r="G431" s="315"/>
      <c r="H431" s="316"/>
    </row>
    <row r="432" spans="1:8" x14ac:dyDescent="0.25">
      <c r="A432" s="311"/>
      <c r="B432" s="312"/>
      <c r="C432" s="301"/>
      <c r="D432" s="301"/>
      <c r="E432" s="313"/>
      <c r="F432" s="317"/>
      <c r="G432" s="315"/>
      <c r="H432" s="316"/>
    </row>
    <row r="433" spans="1:8" x14ac:dyDescent="0.25">
      <c r="A433" s="311"/>
      <c r="B433" s="312"/>
      <c r="C433" s="301"/>
      <c r="D433" s="301"/>
      <c r="E433" s="313"/>
      <c r="F433" s="317"/>
      <c r="G433" s="315"/>
      <c r="H433" s="316"/>
    </row>
    <row r="434" spans="1:8" x14ac:dyDescent="0.25">
      <c r="A434" s="311"/>
      <c r="B434" s="312"/>
      <c r="C434" s="301"/>
      <c r="D434" s="301"/>
      <c r="E434" s="313"/>
      <c r="F434" s="317"/>
      <c r="G434" s="315"/>
      <c r="H434" s="316"/>
    </row>
    <row r="435" spans="1:8" x14ac:dyDescent="0.25">
      <c r="A435" s="311"/>
      <c r="B435" s="312"/>
      <c r="C435" s="301"/>
      <c r="D435" s="301"/>
      <c r="E435" s="313"/>
      <c r="F435" s="317"/>
      <c r="G435" s="315"/>
      <c r="H435" s="316"/>
    </row>
    <row r="436" spans="1:8" x14ac:dyDescent="0.25">
      <c r="A436" s="311"/>
      <c r="B436" s="301"/>
      <c r="C436" s="301"/>
      <c r="D436" s="301"/>
      <c r="E436" s="313"/>
      <c r="F436" s="317"/>
      <c r="G436" s="315"/>
      <c r="H436" s="316"/>
    </row>
    <row r="437" spans="1:8" x14ac:dyDescent="0.25">
      <c r="A437" s="311"/>
      <c r="B437" s="301"/>
      <c r="C437" s="301"/>
      <c r="D437" s="301"/>
      <c r="E437" s="313"/>
      <c r="F437" s="317"/>
      <c r="G437" s="315"/>
      <c r="H437" s="316"/>
    </row>
    <row r="438" spans="1:8" x14ac:dyDescent="0.25">
      <c r="A438" s="311"/>
      <c r="B438" s="301"/>
      <c r="C438" s="301"/>
      <c r="D438" s="301"/>
      <c r="E438" s="313"/>
      <c r="F438" s="317"/>
      <c r="G438" s="315"/>
      <c r="H438" s="316"/>
    </row>
    <row r="439" spans="1:8" x14ac:dyDescent="0.25">
      <c r="A439" s="311"/>
      <c r="B439" s="301"/>
      <c r="C439" s="301"/>
      <c r="D439" s="301"/>
      <c r="E439" s="313"/>
      <c r="F439" s="317"/>
      <c r="G439" s="315"/>
      <c r="H439" s="316"/>
    </row>
    <row r="440" spans="1:8" x14ac:dyDescent="0.25">
      <c r="A440" s="311"/>
      <c r="B440" s="301"/>
      <c r="C440" s="301"/>
      <c r="D440" s="301"/>
      <c r="E440" s="313"/>
      <c r="F440" s="317"/>
      <c r="G440" s="315"/>
      <c r="H440" s="316"/>
    </row>
    <row r="441" spans="1:8" x14ac:dyDescent="0.25">
      <c r="A441" s="311"/>
      <c r="B441" s="301"/>
      <c r="C441" s="301"/>
      <c r="D441" s="301"/>
      <c r="E441" s="313"/>
      <c r="F441" s="317"/>
      <c r="G441" s="315"/>
      <c r="H441" s="316"/>
    </row>
    <row r="442" spans="1:8" x14ac:dyDescent="0.25">
      <c r="A442" s="311"/>
      <c r="B442" s="301"/>
      <c r="C442" s="301"/>
      <c r="D442" s="301"/>
      <c r="E442" s="313"/>
      <c r="F442" s="317"/>
      <c r="G442" s="315"/>
      <c r="H442" s="316"/>
    </row>
    <row r="443" spans="1:8" x14ac:dyDescent="0.25">
      <c r="A443" s="311"/>
      <c r="B443" s="301"/>
      <c r="C443" s="301"/>
      <c r="D443" s="301"/>
      <c r="E443" s="313"/>
      <c r="F443" s="317"/>
      <c r="G443" s="315"/>
      <c r="H443" s="316"/>
    </row>
    <row r="444" spans="1:8" x14ac:dyDescent="0.25">
      <c r="A444" s="311"/>
      <c r="B444" s="301"/>
      <c r="C444" s="301"/>
      <c r="D444" s="301"/>
      <c r="E444" s="313"/>
      <c r="F444" s="317"/>
      <c r="G444" s="315"/>
      <c r="H444" s="316"/>
    </row>
    <row r="445" spans="1:8" x14ac:dyDescent="0.25">
      <c r="A445" s="311"/>
      <c r="B445" s="301"/>
      <c r="C445" s="301"/>
      <c r="D445" s="301"/>
      <c r="E445" s="313"/>
      <c r="F445" s="317"/>
      <c r="G445" s="315"/>
      <c r="H445" s="316"/>
    </row>
    <row r="446" spans="1:8" x14ac:dyDescent="0.25">
      <c r="A446" s="311"/>
      <c r="B446" s="301"/>
      <c r="C446" s="301"/>
      <c r="D446" s="301"/>
      <c r="E446" s="313"/>
      <c r="F446" s="317"/>
      <c r="G446" s="315"/>
      <c r="H446" s="316"/>
    </row>
    <row r="447" spans="1:8" x14ac:dyDescent="0.25">
      <c r="A447" s="311"/>
      <c r="B447" s="301"/>
      <c r="C447" s="301"/>
      <c r="D447" s="301"/>
      <c r="E447" s="313"/>
      <c r="F447" s="317"/>
      <c r="G447" s="315"/>
      <c r="H447" s="316"/>
    </row>
    <row r="448" spans="1:8" x14ac:dyDescent="0.25">
      <c r="A448" s="311"/>
      <c r="B448" s="301"/>
      <c r="C448" s="301"/>
      <c r="D448" s="301"/>
      <c r="E448" s="313"/>
      <c r="F448" s="317"/>
      <c r="G448" s="315"/>
      <c r="H448" s="316"/>
    </row>
    <row r="449" spans="1:8" x14ac:dyDescent="0.25">
      <c r="A449" s="311"/>
      <c r="B449" s="301"/>
      <c r="C449" s="301"/>
      <c r="D449" s="301"/>
      <c r="E449" s="313"/>
      <c r="F449" s="317"/>
      <c r="G449" s="315"/>
      <c r="H449" s="316"/>
    </row>
    <row r="450" spans="1:8" x14ac:dyDescent="0.25">
      <c r="A450" s="311"/>
      <c r="B450" s="301"/>
      <c r="C450" s="301"/>
      <c r="D450" s="301"/>
      <c r="E450" s="313"/>
      <c r="F450" s="317"/>
      <c r="G450" s="315"/>
      <c r="H450" s="316"/>
    </row>
    <row r="451" spans="1:8" x14ac:dyDescent="0.25">
      <c r="A451" s="311"/>
      <c r="B451" s="301"/>
      <c r="C451" s="301"/>
      <c r="D451" s="301"/>
      <c r="E451" s="313"/>
      <c r="F451" s="317"/>
      <c r="G451" s="315"/>
      <c r="H451" s="316"/>
    </row>
    <row r="452" spans="1:8" x14ac:dyDescent="0.25">
      <c r="A452" s="311"/>
      <c r="B452" s="301"/>
      <c r="C452" s="301"/>
      <c r="D452" s="301"/>
      <c r="E452" s="313"/>
      <c r="F452" s="317"/>
      <c r="G452" s="315"/>
      <c r="H452" s="316"/>
    </row>
    <row r="453" spans="1:8" x14ac:dyDescent="0.25">
      <c r="A453" s="311"/>
      <c r="B453" s="301"/>
      <c r="C453" s="301"/>
      <c r="D453" s="301"/>
      <c r="E453" s="313"/>
      <c r="F453" s="317"/>
      <c r="G453" s="315"/>
      <c r="H453" s="316"/>
    </row>
    <row r="454" spans="1:8" x14ac:dyDescent="0.25">
      <c r="A454" s="311"/>
      <c r="B454" s="301"/>
      <c r="C454" s="301"/>
      <c r="D454" s="301"/>
      <c r="E454" s="313"/>
      <c r="F454" s="317"/>
      <c r="G454" s="315"/>
      <c r="H454" s="316"/>
    </row>
    <row r="455" spans="1:8" x14ac:dyDescent="0.25">
      <c r="A455" s="311"/>
      <c r="B455" s="301"/>
      <c r="C455" s="301"/>
      <c r="D455" s="301"/>
      <c r="E455" s="313"/>
      <c r="F455" s="317"/>
      <c r="G455" s="315"/>
      <c r="H455" s="316"/>
    </row>
    <row r="456" spans="1:8" x14ac:dyDescent="0.25">
      <c r="A456" s="311"/>
      <c r="B456" s="301"/>
      <c r="C456" s="301"/>
      <c r="D456" s="301"/>
      <c r="E456" s="313"/>
      <c r="F456" s="317"/>
      <c r="G456" s="315"/>
      <c r="H456" s="316"/>
    </row>
    <row r="457" spans="1:8" x14ac:dyDescent="0.25">
      <c r="A457" s="311"/>
      <c r="B457" s="301"/>
      <c r="C457" s="301"/>
      <c r="D457" s="301"/>
      <c r="E457" s="313"/>
      <c r="F457" s="317"/>
      <c r="G457" s="315"/>
      <c r="H457" s="316"/>
    </row>
    <row r="458" spans="1:8" x14ac:dyDescent="0.25">
      <c r="A458" s="311"/>
      <c r="B458" s="301"/>
      <c r="C458" s="301"/>
      <c r="D458" s="301"/>
      <c r="E458" s="313"/>
      <c r="F458" s="317"/>
      <c r="G458" s="315"/>
      <c r="H458" s="316"/>
    </row>
    <row r="459" spans="1:8" x14ac:dyDescent="0.25">
      <c r="A459" s="311"/>
      <c r="B459" s="301"/>
      <c r="C459" s="301"/>
      <c r="D459" s="301"/>
      <c r="E459" s="313"/>
      <c r="F459" s="317"/>
      <c r="G459" s="315"/>
      <c r="H459" s="316"/>
    </row>
    <row r="460" spans="1:8" x14ac:dyDescent="0.25">
      <c r="A460" s="311"/>
      <c r="B460" s="301"/>
      <c r="C460" s="301"/>
      <c r="D460" s="301"/>
      <c r="E460" s="313"/>
      <c r="F460" s="317"/>
      <c r="G460" s="315"/>
      <c r="H460" s="316"/>
    </row>
    <row r="461" spans="1:8" x14ac:dyDescent="0.25">
      <c r="A461" s="311"/>
      <c r="B461" s="301"/>
      <c r="C461" s="301"/>
      <c r="D461" s="301"/>
      <c r="E461" s="313"/>
      <c r="F461" s="317"/>
      <c r="G461" s="315"/>
      <c r="H461" s="316"/>
    </row>
    <row r="462" spans="1:8" x14ac:dyDescent="0.25">
      <c r="A462" s="311"/>
      <c r="B462" s="301"/>
      <c r="C462" s="301"/>
      <c r="D462" s="301"/>
      <c r="E462" s="313"/>
      <c r="F462" s="317"/>
      <c r="G462" s="315"/>
      <c r="H462" s="316"/>
    </row>
    <row r="463" spans="1:8" x14ac:dyDescent="0.25">
      <c r="A463" s="311"/>
      <c r="B463" s="301"/>
      <c r="C463" s="301"/>
      <c r="D463" s="301"/>
      <c r="E463" s="313"/>
      <c r="F463" s="317"/>
      <c r="G463" s="315"/>
      <c r="H463" s="316"/>
    </row>
    <row r="464" spans="1:8" x14ac:dyDescent="0.25">
      <c r="A464" s="311"/>
      <c r="B464" s="301"/>
      <c r="C464" s="301"/>
      <c r="D464" s="301"/>
      <c r="E464" s="313"/>
      <c r="F464" s="317"/>
      <c r="G464" s="315"/>
      <c r="H464" s="316"/>
    </row>
    <row r="465" spans="1:8" x14ac:dyDescent="0.25">
      <c r="A465" s="311"/>
      <c r="B465" s="301"/>
      <c r="C465" s="301"/>
      <c r="D465" s="301"/>
      <c r="E465" s="313"/>
      <c r="F465" s="317"/>
      <c r="G465" s="315"/>
      <c r="H465" s="316"/>
    </row>
    <row r="466" spans="1:8" x14ac:dyDescent="0.25">
      <c r="A466" s="311"/>
      <c r="B466" s="301"/>
      <c r="C466" s="301"/>
      <c r="D466" s="301"/>
      <c r="E466" s="313"/>
      <c r="F466" s="317"/>
      <c r="G466" s="315"/>
      <c r="H466" s="316"/>
    </row>
    <row r="467" spans="1:8" x14ac:dyDescent="0.25">
      <c r="A467" s="311"/>
      <c r="B467" s="301"/>
      <c r="C467" s="301"/>
      <c r="D467" s="301"/>
      <c r="E467" s="313"/>
      <c r="F467" s="317"/>
      <c r="G467" s="315"/>
      <c r="H467" s="316"/>
    </row>
    <row r="468" spans="1:8" x14ac:dyDescent="0.25">
      <c r="A468" s="311"/>
      <c r="B468" s="301"/>
      <c r="C468" s="301"/>
      <c r="D468" s="301"/>
      <c r="E468" s="313"/>
      <c r="F468" s="317"/>
      <c r="G468" s="315"/>
      <c r="H468" s="316"/>
    </row>
    <row r="469" spans="1:8" x14ac:dyDescent="0.25">
      <c r="A469" s="311"/>
      <c r="B469" s="301"/>
      <c r="C469" s="301"/>
      <c r="D469" s="301"/>
      <c r="E469" s="313"/>
      <c r="F469" s="317"/>
      <c r="G469" s="315"/>
      <c r="H469" s="316"/>
    </row>
    <row r="470" spans="1:8" x14ac:dyDescent="0.25">
      <c r="A470" s="311"/>
      <c r="B470" s="301"/>
      <c r="C470" s="301"/>
      <c r="D470" s="301"/>
      <c r="E470" s="313"/>
      <c r="F470" s="317"/>
      <c r="G470" s="315"/>
      <c r="H470" s="316"/>
    </row>
    <row r="471" spans="1:8" x14ac:dyDescent="0.25">
      <c r="A471" s="311"/>
      <c r="B471" s="301"/>
      <c r="C471" s="301"/>
      <c r="D471" s="301"/>
      <c r="E471" s="313"/>
      <c r="F471" s="317"/>
      <c r="G471" s="315"/>
      <c r="H471" s="316"/>
    </row>
    <row r="472" spans="1:8" x14ac:dyDescent="0.25">
      <c r="A472" s="311"/>
      <c r="B472" s="301"/>
      <c r="C472" s="301"/>
      <c r="D472" s="301"/>
      <c r="E472" s="313"/>
      <c r="F472" s="317"/>
      <c r="G472" s="315"/>
      <c r="H472" s="316"/>
    </row>
    <row r="473" spans="1:8" x14ac:dyDescent="0.25">
      <c r="A473" s="311"/>
      <c r="B473" s="301"/>
      <c r="C473" s="301"/>
      <c r="D473" s="301"/>
      <c r="E473" s="313"/>
      <c r="F473" s="317"/>
      <c r="G473" s="315"/>
      <c r="H473" s="316"/>
    </row>
    <row r="474" spans="1:8" x14ac:dyDescent="0.25">
      <c r="A474" s="311"/>
      <c r="B474" s="301"/>
      <c r="C474" s="301"/>
      <c r="D474" s="301"/>
      <c r="E474" s="313"/>
      <c r="F474" s="317"/>
      <c r="G474" s="315"/>
      <c r="H474" s="316"/>
    </row>
    <row r="475" spans="1:8" x14ac:dyDescent="0.25">
      <c r="A475" s="311"/>
      <c r="B475" s="301"/>
      <c r="C475" s="301"/>
      <c r="D475" s="301"/>
      <c r="E475" s="313"/>
      <c r="F475" s="317"/>
      <c r="G475" s="315"/>
      <c r="H475" s="316"/>
    </row>
    <row r="476" spans="1:8" x14ac:dyDescent="0.25">
      <c r="A476" s="311"/>
      <c r="B476" s="301"/>
      <c r="C476" s="301"/>
      <c r="D476" s="301"/>
      <c r="E476" s="313"/>
      <c r="F476" s="317"/>
      <c r="G476" s="315"/>
      <c r="H476" s="316"/>
    </row>
    <row r="477" spans="1:8" x14ac:dyDescent="0.25">
      <c r="A477" s="311"/>
      <c r="B477" s="301"/>
      <c r="C477" s="301"/>
      <c r="D477" s="301"/>
      <c r="E477" s="313"/>
      <c r="F477" s="317"/>
      <c r="G477" s="315"/>
      <c r="H477" s="316"/>
    </row>
    <row r="478" spans="1:8" x14ac:dyDescent="0.25">
      <c r="A478" s="311"/>
      <c r="B478" s="301"/>
      <c r="C478" s="301"/>
      <c r="D478" s="301"/>
      <c r="E478" s="313"/>
      <c r="F478" s="317"/>
      <c r="G478" s="315"/>
      <c r="H478" s="316"/>
    </row>
    <row r="479" spans="1:8" x14ac:dyDescent="0.25">
      <c r="A479" s="311"/>
      <c r="B479" s="301"/>
      <c r="C479" s="301"/>
      <c r="D479" s="301"/>
      <c r="E479" s="313"/>
      <c r="F479" s="317"/>
      <c r="G479" s="315"/>
      <c r="H479" s="316"/>
    </row>
    <row r="480" spans="1:8" x14ac:dyDescent="0.25">
      <c r="A480" s="311"/>
      <c r="B480" s="301"/>
      <c r="C480" s="301"/>
      <c r="D480" s="301"/>
      <c r="E480" s="313"/>
      <c r="F480" s="317"/>
      <c r="G480" s="315"/>
      <c r="H480" s="316"/>
    </row>
    <row r="481" spans="1:8" x14ac:dyDescent="0.25">
      <c r="A481" s="311"/>
      <c r="B481" s="301"/>
      <c r="C481" s="301"/>
      <c r="D481" s="301"/>
      <c r="E481" s="313"/>
      <c r="F481" s="317"/>
      <c r="G481" s="315"/>
      <c r="H481" s="316"/>
    </row>
    <row r="482" spans="1:8" x14ac:dyDescent="0.25">
      <c r="A482" s="311"/>
      <c r="B482" s="301"/>
      <c r="C482" s="301"/>
      <c r="D482" s="301"/>
      <c r="E482" s="313"/>
      <c r="F482" s="317"/>
      <c r="G482" s="315"/>
      <c r="H482" s="316"/>
    </row>
    <row r="483" spans="1:8" x14ac:dyDescent="0.25">
      <c r="A483" s="311"/>
      <c r="B483" s="301"/>
      <c r="C483" s="301"/>
      <c r="D483" s="301"/>
      <c r="E483" s="313"/>
      <c r="F483" s="317"/>
      <c r="G483" s="315"/>
      <c r="H483" s="316"/>
    </row>
    <row r="484" spans="1:8" x14ac:dyDescent="0.25">
      <c r="A484" s="311"/>
      <c r="B484" s="301"/>
      <c r="C484" s="301"/>
      <c r="D484" s="301"/>
      <c r="E484" s="313"/>
      <c r="F484" s="317"/>
      <c r="G484" s="315"/>
      <c r="H484" s="316"/>
    </row>
    <row r="485" spans="1:8" x14ac:dyDescent="0.25">
      <c r="A485" s="311"/>
      <c r="B485" s="301"/>
      <c r="C485" s="301"/>
      <c r="D485" s="301"/>
      <c r="E485" s="313"/>
      <c r="F485" s="317"/>
      <c r="G485" s="315"/>
      <c r="H485" s="316"/>
    </row>
    <row r="486" spans="1:8" x14ac:dyDescent="0.25">
      <c r="A486" s="311"/>
      <c r="B486" s="301"/>
      <c r="C486" s="301"/>
      <c r="D486" s="301"/>
      <c r="E486" s="313"/>
      <c r="F486" s="317"/>
      <c r="G486" s="315"/>
      <c r="H486" s="316"/>
    </row>
    <row r="487" spans="1:8" x14ac:dyDescent="0.25">
      <c r="A487" s="311"/>
      <c r="B487" s="301"/>
      <c r="C487" s="301"/>
      <c r="D487" s="301"/>
      <c r="E487" s="313"/>
      <c r="F487" s="317"/>
      <c r="G487" s="315"/>
      <c r="H487" s="316"/>
    </row>
    <row r="488" spans="1:8" x14ac:dyDescent="0.25">
      <c r="A488" s="311"/>
      <c r="B488" s="301"/>
      <c r="C488" s="301"/>
      <c r="D488" s="301"/>
      <c r="E488" s="313"/>
      <c r="F488" s="317"/>
      <c r="G488" s="315"/>
      <c r="H488" s="316"/>
    </row>
    <row r="489" spans="1:8" x14ac:dyDescent="0.25">
      <c r="A489" s="311"/>
      <c r="B489" s="301"/>
      <c r="C489" s="301"/>
      <c r="D489" s="301"/>
      <c r="E489" s="313"/>
      <c r="F489" s="317"/>
      <c r="G489" s="315"/>
      <c r="H489" s="316"/>
    </row>
    <row r="490" spans="1:8" x14ac:dyDescent="0.25">
      <c r="A490" s="311"/>
      <c r="B490" s="301"/>
      <c r="C490" s="301"/>
      <c r="D490" s="301"/>
      <c r="E490" s="313"/>
      <c r="F490" s="317"/>
      <c r="G490" s="315"/>
      <c r="H490" s="316"/>
    </row>
    <row r="491" spans="1:8" x14ac:dyDescent="0.25">
      <c r="A491" s="311"/>
      <c r="B491" s="301"/>
      <c r="C491" s="301"/>
      <c r="D491" s="301"/>
      <c r="E491" s="313"/>
      <c r="F491" s="317"/>
      <c r="G491" s="315"/>
      <c r="H491" s="316"/>
    </row>
    <row r="492" spans="1:8" x14ac:dyDescent="0.25">
      <c r="A492" s="311"/>
      <c r="B492" s="301"/>
      <c r="C492" s="301"/>
      <c r="D492" s="301"/>
      <c r="E492" s="313"/>
      <c r="F492" s="317"/>
      <c r="G492" s="315"/>
      <c r="H492" s="316"/>
    </row>
    <row r="493" spans="1:8" x14ac:dyDescent="0.25">
      <c r="A493" s="311"/>
      <c r="B493" s="301"/>
      <c r="C493" s="301"/>
      <c r="D493" s="301"/>
      <c r="E493" s="313"/>
      <c r="F493" s="317"/>
      <c r="G493" s="315"/>
      <c r="H493" s="316"/>
    </row>
    <row r="494" spans="1:8" x14ac:dyDescent="0.25">
      <c r="A494" s="311"/>
      <c r="B494" s="301"/>
      <c r="C494" s="301"/>
      <c r="D494" s="301"/>
      <c r="E494" s="313"/>
      <c r="F494" s="317"/>
      <c r="G494" s="315"/>
      <c r="H494" s="316"/>
    </row>
    <row r="495" spans="1:8" x14ac:dyDescent="0.25">
      <c r="A495" s="311"/>
      <c r="B495" s="301"/>
      <c r="C495" s="301"/>
      <c r="D495" s="301"/>
      <c r="E495" s="313"/>
      <c r="F495" s="317"/>
      <c r="G495" s="315"/>
      <c r="H495" s="316"/>
    </row>
    <row r="496" spans="1:8" x14ac:dyDescent="0.25">
      <c r="A496" s="311"/>
      <c r="B496" s="301"/>
      <c r="C496" s="301"/>
      <c r="D496" s="301"/>
      <c r="E496" s="313"/>
      <c r="F496" s="317"/>
      <c r="G496" s="315"/>
      <c r="H496" s="316"/>
    </row>
    <row r="497" spans="1:8" x14ac:dyDescent="0.25">
      <c r="A497" s="311"/>
      <c r="B497" s="301"/>
      <c r="C497" s="301"/>
      <c r="D497" s="301"/>
      <c r="E497" s="313"/>
      <c r="F497" s="317"/>
      <c r="G497" s="315"/>
      <c r="H497" s="316"/>
    </row>
    <row r="498" spans="1:8" x14ac:dyDescent="0.25">
      <c r="A498" s="311"/>
      <c r="B498" s="301"/>
      <c r="C498" s="301"/>
      <c r="D498" s="301"/>
      <c r="E498" s="313"/>
      <c r="F498" s="317"/>
      <c r="G498" s="315"/>
      <c r="H498" s="316"/>
    </row>
    <row r="499" spans="1:8" x14ac:dyDescent="0.25">
      <c r="A499" s="311"/>
      <c r="B499" s="301"/>
      <c r="C499" s="301"/>
      <c r="D499" s="301"/>
      <c r="E499" s="313"/>
      <c r="F499" s="317"/>
      <c r="G499" s="315"/>
      <c r="H499" s="316"/>
    </row>
    <row r="500" spans="1:8" x14ac:dyDescent="0.25">
      <c r="A500" s="311"/>
      <c r="B500" s="301"/>
      <c r="C500" s="301"/>
      <c r="D500" s="301"/>
      <c r="E500" s="313"/>
      <c r="F500" s="317"/>
      <c r="G500" s="315"/>
      <c r="H500" s="316"/>
    </row>
    <row r="501" spans="1:8" x14ac:dyDescent="0.25">
      <c r="A501" s="311"/>
      <c r="B501" s="301"/>
      <c r="C501" s="301"/>
      <c r="D501" s="301"/>
      <c r="E501" s="313"/>
      <c r="F501" s="317"/>
      <c r="G501" s="315"/>
      <c r="H501" s="316"/>
    </row>
    <row r="502" spans="1:8" x14ac:dyDescent="0.25">
      <c r="A502" s="311"/>
      <c r="B502" s="301"/>
      <c r="C502" s="301"/>
      <c r="D502" s="301"/>
      <c r="E502" s="313"/>
      <c r="F502" s="317"/>
      <c r="G502" s="315"/>
      <c r="H502" s="316"/>
    </row>
    <row r="503" spans="1:8" x14ac:dyDescent="0.25">
      <c r="A503" s="311"/>
      <c r="B503" s="301"/>
      <c r="C503" s="301"/>
      <c r="D503" s="301"/>
      <c r="E503" s="313"/>
      <c r="F503" s="317"/>
      <c r="G503" s="315"/>
      <c r="H503" s="316"/>
    </row>
    <row r="504" spans="1:8" x14ac:dyDescent="0.25">
      <c r="A504" s="311"/>
      <c r="B504" s="301"/>
      <c r="C504" s="301"/>
      <c r="D504" s="301"/>
      <c r="E504" s="313"/>
      <c r="F504" s="317"/>
      <c r="G504" s="315"/>
      <c r="H504" s="316"/>
    </row>
    <row r="505" spans="1:8" x14ac:dyDescent="0.25">
      <c r="A505" s="311"/>
      <c r="B505" s="301"/>
      <c r="C505" s="301"/>
      <c r="D505" s="301"/>
      <c r="E505" s="313"/>
      <c r="F505" s="317"/>
      <c r="G505" s="315"/>
      <c r="H505" s="316"/>
    </row>
    <row r="506" spans="1:8" x14ac:dyDescent="0.25">
      <c r="A506" s="311"/>
      <c r="B506" s="301"/>
      <c r="C506" s="301"/>
      <c r="D506" s="301"/>
      <c r="E506" s="313"/>
      <c r="F506" s="317"/>
      <c r="G506" s="315"/>
      <c r="H506" s="316"/>
    </row>
    <row r="507" spans="1:8" x14ac:dyDescent="0.25">
      <c r="A507" s="311"/>
      <c r="B507" s="301"/>
      <c r="C507" s="301"/>
      <c r="D507" s="301"/>
      <c r="E507" s="313"/>
      <c r="F507" s="317"/>
      <c r="G507" s="315"/>
      <c r="H507" s="316"/>
    </row>
    <row r="508" spans="1:8" x14ac:dyDescent="0.25">
      <c r="A508" s="311"/>
      <c r="B508" s="301"/>
      <c r="C508" s="301"/>
      <c r="D508" s="301"/>
      <c r="E508" s="313"/>
      <c r="F508" s="317"/>
      <c r="G508" s="315"/>
      <c r="H508" s="316"/>
    </row>
    <row r="509" spans="1:8" x14ac:dyDescent="0.25">
      <c r="A509" s="311"/>
      <c r="B509" s="301"/>
      <c r="C509" s="301"/>
      <c r="D509" s="301"/>
      <c r="E509" s="313"/>
      <c r="F509" s="317"/>
      <c r="G509" s="315"/>
      <c r="H509" s="316"/>
    </row>
    <row r="510" spans="1:8" x14ac:dyDescent="0.25">
      <c r="A510" s="311"/>
      <c r="B510" s="301"/>
      <c r="C510" s="301"/>
      <c r="D510" s="301"/>
      <c r="E510" s="313"/>
      <c r="F510" s="317"/>
      <c r="G510" s="315"/>
      <c r="H510" s="316"/>
    </row>
    <row r="511" spans="1:8" x14ac:dyDescent="0.25">
      <c r="A511" s="311"/>
      <c r="B511" s="301"/>
      <c r="C511" s="301"/>
      <c r="D511" s="301"/>
      <c r="E511" s="313"/>
      <c r="F511" s="317"/>
      <c r="G511" s="315"/>
      <c r="H511" s="316"/>
    </row>
    <row r="512" spans="1:8" x14ac:dyDescent="0.25">
      <c r="A512" s="311"/>
      <c r="B512" s="301"/>
      <c r="C512" s="301"/>
      <c r="D512" s="301"/>
      <c r="E512" s="313"/>
      <c r="F512" s="317"/>
      <c r="G512" s="315"/>
      <c r="H512" s="316"/>
    </row>
    <row r="513" spans="1:8" x14ac:dyDescent="0.25">
      <c r="A513" s="311"/>
      <c r="B513" s="301"/>
      <c r="C513" s="301"/>
      <c r="D513" s="301"/>
      <c r="E513" s="313"/>
      <c r="F513" s="317"/>
      <c r="G513" s="315"/>
      <c r="H513" s="316"/>
    </row>
    <row r="514" spans="1:8" x14ac:dyDescent="0.25">
      <c r="A514" s="311"/>
      <c r="B514" s="301"/>
      <c r="C514" s="301"/>
      <c r="D514" s="301"/>
      <c r="E514" s="313"/>
      <c r="F514" s="317"/>
      <c r="G514" s="315"/>
      <c r="H514" s="316"/>
    </row>
    <row r="515" spans="1:8" x14ac:dyDescent="0.25">
      <c r="A515" s="311"/>
      <c r="B515" s="301"/>
      <c r="C515" s="301"/>
      <c r="D515" s="301"/>
      <c r="E515" s="313"/>
      <c r="F515" s="317"/>
      <c r="G515" s="315"/>
      <c r="H515" s="316"/>
    </row>
    <row r="516" spans="1:8" x14ac:dyDescent="0.25">
      <c r="A516" s="311"/>
      <c r="B516" s="301"/>
      <c r="C516" s="301"/>
      <c r="D516" s="301"/>
      <c r="E516" s="313"/>
      <c r="F516" s="317"/>
      <c r="G516" s="315"/>
      <c r="H516" s="316"/>
    </row>
    <row r="517" spans="1:8" x14ac:dyDescent="0.25">
      <c r="A517" s="311"/>
      <c r="B517" s="301"/>
      <c r="C517" s="301"/>
      <c r="D517" s="301"/>
      <c r="E517" s="313"/>
      <c r="F517" s="317"/>
      <c r="G517" s="315"/>
      <c r="H517" s="316"/>
    </row>
    <row r="518" spans="1:8" x14ac:dyDescent="0.25">
      <c r="A518" s="303"/>
      <c r="C518" s="301"/>
      <c r="D518" s="301"/>
      <c r="E518" s="313"/>
      <c r="F518" s="317"/>
      <c r="G518" s="315"/>
    </row>
    <row r="519" spans="1:8" x14ac:dyDescent="0.25">
      <c r="A519" s="303"/>
      <c r="C519" s="301"/>
      <c r="D519" s="301"/>
      <c r="E519" s="313"/>
      <c r="F519" s="317"/>
      <c r="G519" s="315"/>
    </row>
    <row r="520" spans="1:8" x14ac:dyDescent="0.25">
      <c r="G520" s="44"/>
    </row>
    <row r="521" spans="1:8" x14ac:dyDescent="0.25">
      <c r="G521" s="44"/>
    </row>
    <row r="522" spans="1:8" x14ac:dyDescent="0.25">
      <c r="G522" s="44"/>
    </row>
    <row r="523" spans="1:8" x14ac:dyDescent="0.25">
      <c r="G523" s="44"/>
    </row>
    <row r="524" spans="1:8" x14ac:dyDescent="0.25">
      <c r="G524" s="44"/>
    </row>
    <row r="525" spans="1:8" x14ac:dyDescent="0.25">
      <c r="G525" s="44"/>
    </row>
    <row r="526" spans="1:8" x14ac:dyDescent="0.25">
      <c r="G526" s="44"/>
    </row>
    <row r="527" spans="1:8" x14ac:dyDescent="0.25">
      <c r="G527" s="44"/>
    </row>
  </sheetData>
  <sheetProtection selectLockedCells="1" selectUnlockedCells="1"/>
  <autoFilter ref="C27:E247" xr:uid="{91753EFD-897A-47AB-804F-D6BA43D04757}"/>
  <mergeCells count="37">
    <mergeCell ref="A21:C21"/>
    <mergeCell ref="A1:H1"/>
    <mergeCell ref="A2:H2"/>
    <mergeCell ref="A3:H3"/>
    <mergeCell ref="A20:C20"/>
    <mergeCell ref="A17:C17"/>
    <mergeCell ref="A18:C18"/>
    <mergeCell ref="A19:C19"/>
    <mergeCell ref="A6:H6"/>
    <mergeCell ref="A7:H7"/>
    <mergeCell ref="A8:H8"/>
    <mergeCell ref="A9:H9"/>
    <mergeCell ref="A10:H10"/>
    <mergeCell ref="A16:C16"/>
    <mergeCell ref="A22:C22"/>
    <mergeCell ref="A23:C23"/>
    <mergeCell ref="A24:C24"/>
    <mergeCell ref="C25:H25"/>
    <mergeCell ref="H27:H28"/>
    <mergeCell ref="A26:C26"/>
    <mergeCell ref="D26:H26"/>
    <mergeCell ref="A27:B27"/>
    <mergeCell ref="C27:C28"/>
    <mergeCell ref="D27:D28"/>
    <mergeCell ref="E27:E28"/>
    <mergeCell ref="F27:F28"/>
    <mergeCell ref="G27:G28"/>
    <mergeCell ref="I29:I30"/>
    <mergeCell ref="J29:J30"/>
    <mergeCell ref="K29:K30"/>
    <mergeCell ref="L29:L30"/>
    <mergeCell ref="A25:B25"/>
    <mergeCell ref="G29:G30"/>
    <mergeCell ref="H29:H30"/>
    <mergeCell ref="C29:C30"/>
    <mergeCell ref="D29:D30"/>
    <mergeCell ref="E29:E30"/>
  </mergeCells>
  <phoneticPr fontId="31" type="noConversion"/>
  <pageMargins left="0.10551948051948051" right="5.4166666666666669E-2" top="0.75" bottom="0.75" header="0.3" footer="0.3"/>
  <pageSetup paperSize="9" scale="39" firstPageNumber="0" orientation="portrait" horizontalDpi="360" verticalDpi="360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1"/>
  <sheetViews>
    <sheetView zoomScaleNormal="100" zoomScaleSheetLayoutView="78" zoomScalePageLayoutView="73" workbookViewId="0">
      <selection activeCell="H125" sqref="H125"/>
    </sheetView>
  </sheetViews>
  <sheetFormatPr defaultRowHeight="15" x14ac:dyDescent="0.25"/>
  <cols>
    <col min="1" max="1" width="4" style="128" customWidth="1"/>
    <col min="2" max="2" width="15.7109375" customWidth="1"/>
    <col min="3" max="3" width="8.85546875" bestFit="1" customWidth="1"/>
    <col min="4" max="4" width="34.5703125" customWidth="1"/>
    <col min="5" max="5" width="26.42578125" customWidth="1"/>
    <col min="6" max="6" width="19.140625" customWidth="1"/>
    <col min="7" max="7" width="16.7109375" customWidth="1"/>
    <col min="8" max="8" width="17.28515625" customWidth="1"/>
    <col min="9" max="9" width="17" bestFit="1" customWidth="1"/>
    <col min="10" max="10" width="2.140625" customWidth="1"/>
    <col min="11" max="11" width="12" bestFit="1" customWidth="1"/>
  </cols>
  <sheetData>
    <row r="1" spans="2:9" ht="15" customHeight="1" x14ac:dyDescent="0.25">
      <c r="B1" s="436" t="s">
        <v>36</v>
      </c>
      <c r="C1" s="437"/>
      <c r="D1" s="437"/>
      <c r="E1" s="437"/>
      <c r="F1" s="437"/>
      <c r="G1" s="437"/>
      <c r="H1" s="437"/>
      <c r="I1" s="438"/>
    </row>
    <row r="2" spans="2:9" ht="15" customHeight="1" x14ac:dyDescent="0.25">
      <c r="B2" s="439" t="s">
        <v>37</v>
      </c>
      <c r="C2" s="440"/>
      <c r="D2" s="440"/>
      <c r="E2" s="440"/>
      <c r="F2" s="440"/>
      <c r="G2" s="440"/>
      <c r="H2" s="440"/>
      <c r="I2" s="441"/>
    </row>
    <row r="3" spans="2:9" ht="15" customHeight="1" x14ac:dyDescent="0.25">
      <c r="B3" s="439" t="s">
        <v>38</v>
      </c>
      <c r="C3" s="440"/>
      <c r="D3" s="440"/>
      <c r="E3" s="440"/>
      <c r="F3" s="440"/>
      <c r="G3" s="440"/>
      <c r="H3" s="440"/>
      <c r="I3" s="441"/>
    </row>
    <row r="4" spans="2:9" ht="15" customHeight="1" x14ac:dyDescent="0.25">
      <c r="B4" s="6"/>
      <c r="C4" s="6"/>
      <c r="D4" s="6"/>
      <c r="E4" s="6"/>
      <c r="F4" s="6"/>
      <c r="G4" s="6"/>
      <c r="H4" s="6"/>
      <c r="I4" s="7"/>
    </row>
    <row r="5" spans="2:9" ht="15" customHeight="1" x14ac:dyDescent="0.25">
      <c r="B5" s="6"/>
      <c r="C5" s="6"/>
      <c r="D5" s="6"/>
      <c r="E5" s="6"/>
      <c r="F5" s="6"/>
      <c r="G5" s="6"/>
      <c r="H5" s="6"/>
      <c r="I5" s="7"/>
    </row>
    <row r="6" spans="2:9" ht="15" customHeight="1" thickBot="1" x14ac:dyDescent="0.3">
      <c r="B6" s="470"/>
      <c r="C6" s="471"/>
      <c r="D6" s="471"/>
      <c r="E6" s="471"/>
      <c r="F6" s="471"/>
      <c r="G6" s="471"/>
      <c r="H6" s="471"/>
      <c r="I6" s="472"/>
    </row>
    <row r="7" spans="2:9" ht="50.25" customHeight="1" thickBot="1" x14ac:dyDescent="0.3">
      <c r="B7" s="476" t="s">
        <v>72</v>
      </c>
      <c r="C7" s="477"/>
      <c r="D7" s="477"/>
      <c r="E7" s="477"/>
      <c r="F7" s="477"/>
      <c r="G7" s="477"/>
      <c r="H7" s="477"/>
      <c r="I7" s="478"/>
    </row>
    <row r="8" spans="2:9" ht="15.75" x14ac:dyDescent="0.25">
      <c r="B8" s="473"/>
      <c r="C8" s="474"/>
      <c r="D8" s="474"/>
      <c r="E8" s="474"/>
      <c r="F8" s="474"/>
      <c r="G8" s="474"/>
      <c r="H8" s="474"/>
      <c r="I8" s="475"/>
    </row>
    <row r="9" spans="2:9" ht="15.75" customHeight="1" x14ac:dyDescent="0.25">
      <c r="B9" s="464" t="s">
        <v>42</v>
      </c>
      <c r="C9" s="465"/>
      <c r="D9" s="465"/>
      <c r="E9" s="465"/>
      <c r="F9" s="465"/>
      <c r="G9" s="465"/>
      <c r="H9" s="465"/>
      <c r="I9" s="466"/>
    </row>
    <row r="10" spans="2:9" ht="15.75" customHeight="1" x14ac:dyDescent="0.25">
      <c r="B10" s="200" t="s">
        <v>43</v>
      </c>
      <c r="C10" s="14"/>
      <c r="D10" s="15"/>
      <c r="E10" s="15"/>
      <c r="F10" s="15"/>
      <c r="G10" s="15"/>
      <c r="H10" s="15"/>
      <c r="I10" s="16"/>
    </row>
    <row r="11" spans="2:9" ht="15.75" customHeight="1" x14ac:dyDescent="0.25">
      <c r="B11" s="467" t="s">
        <v>44</v>
      </c>
      <c r="C11" s="468"/>
      <c r="D11" s="468"/>
      <c r="E11" s="468"/>
      <c r="F11" s="468"/>
      <c r="G11" s="468"/>
      <c r="H11" s="468"/>
      <c r="I11" s="469"/>
    </row>
    <row r="12" spans="2:9" ht="15.75" customHeight="1" x14ac:dyDescent="0.25">
      <c r="B12" s="467" t="s">
        <v>45</v>
      </c>
      <c r="C12" s="468"/>
      <c r="D12" s="468"/>
      <c r="E12" s="468"/>
      <c r="F12" s="468"/>
      <c r="G12" s="468"/>
      <c r="H12" s="468"/>
      <c r="I12" s="469"/>
    </row>
    <row r="13" spans="2:9" ht="15.75" customHeight="1" x14ac:dyDescent="0.25">
      <c r="B13" s="467" t="s">
        <v>46</v>
      </c>
      <c r="C13" s="468"/>
      <c r="D13" s="468"/>
      <c r="E13" s="468"/>
      <c r="F13" s="468"/>
      <c r="G13" s="468"/>
      <c r="H13" s="468"/>
      <c r="I13" s="469"/>
    </row>
    <row r="14" spans="2:9" ht="16.5" thickBot="1" x14ac:dyDescent="0.3">
      <c r="B14" s="461"/>
      <c r="C14" s="462"/>
      <c r="D14" s="462"/>
      <c r="E14" s="462"/>
      <c r="F14" s="462"/>
      <c r="G14" s="462"/>
      <c r="H14" s="462"/>
      <c r="I14" s="463"/>
    </row>
    <row r="15" spans="2:9" ht="45.75" thickBot="1" x14ac:dyDescent="0.3">
      <c r="B15" s="21" t="s">
        <v>18</v>
      </c>
      <c r="C15" s="50" t="s">
        <v>19</v>
      </c>
      <c r="D15" s="52" t="s">
        <v>23</v>
      </c>
      <c r="E15" s="51" t="s">
        <v>20</v>
      </c>
      <c r="F15" s="23" t="s">
        <v>49</v>
      </c>
      <c r="G15" s="23" t="s">
        <v>51</v>
      </c>
      <c r="H15" s="22" t="s">
        <v>50</v>
      </c>
      <c r="I15" s="24" t="s">
        <v>21</v>
      </c>
    </row>
    <row r="16" spans="2:9" ht="16.5" thickBot="1" x14ac:dyDescent="0.3">
      <c r="B16" s="219" t="s">
        <v>71</v>
      </c>
      <c r="C16" s="220"/>
      <c r="D16" s="221"/>
      <c r="E16" s="222"/>
      <c r="F16" s="223"/>
      <c r="G16" s="223"/>
      <c r="H16" s="224"/>
      <c r="I16" s="218">
        <v>3803.98</v>
      </c>
    </row>
    <row r="17" spans="1:10" ht="16.5" thickBot="1" x14ac:dyDescent="0.3">
      <c r="B17" s="109">
        <v>44166</v>
      </c>
      <c r="C17" s="68"/>
      <c r="D17" s="69" t="s">
        <v>39</v>
      </c>
      <c r="E17" s="114"/>
      <c r="F17" s="292">
        <v>117</v>
      </c>
      <c r="G17" s="115"/>
      <c r="H17" s="70"/>
      <c r="I17" s="71">
        <f>I16+F17-G17-H17</f>
        <v>3920.98</v>
      </c>
    </row>
    <row r="18" spans="1:10" ht="16.5" thickBot="1" x14ac:dyDescent="0.3">
      <c r="B18" s="239">
        <v>44166</v>
      </c>
      <c r="C18" s="72"/>
      <c r="D18" s="73" t="s">
        <v>40</v>
      </c>
      <c r="E18" s="110"/>
      <c r="F18" s="291">
        <v>1375</v>
      </c>
      <c r="G18" s="111"/>
      <c r="H18" s="26"/>
      <c r="I18" s="71">
        <f t="shared" ref="I18:I81" si="0">I17+F18-G18-H18</f>
        <v>5295.98</v>
      </c>
    </row>
    <row r="19" spans="1:10" ht="15.75" thickBot="1" x14ac:dyDescent="0.3">
      <c r="B19" s="241">
        <v>44166</v>
      </c>
      <c r="C19" s="74"/>
      <c r="D19" s="77" t="s">
        <v>22</v>
      </c>
      <c r="E19" s="77" t="s">
        <v>41</v>
      </c>
      <c r="F19" s="122"/>
      <c r="G19" s="205"/>
      <c r="H19" s="206"/>
      <c r="I19" s="71">
        <f t="shared" si="0"/>
        <v>5295.98</v>
      </c>
    </row>
    <row r="20" spans="1:10" ht="16.5" thickBot="1" x14ac:dyDescent="0.3">
      <c r="A20" s="127"/>
      <c r="B20" s="109">
        <v>44167</v>
      </c>
      <c r="C20" s="68"/>
      <c r="D20" s="69" t="s">
        <v>39</v>
      </c>
      <c r="E20" s="114"/>
      <c r="F20" s="292">
        <v>80</v>
      </c>
      <c r="G20" s="274"/>
      <c r="H20" s="70"/>
      <c r="I20" s="71">
        <f t="shared" si="0"/>
        <v>5375.98</v>
      </c>
    </row>
    <row r="21" spans="1:10" ht="16.5" thickBot="1" x14ac:dyDescent="0.3">
      <c r="B21" s="239">
        <v>44167</v>
      </c>
      <c r="C21" s="72"/>
      <c r="D21" s="73" t="s">
        <v>40</v>
      </c>
      <c r="E21" s="110"/>
      <c r="F21" s="293">
        <v>1372</v>
      </c>
      <c r="G21" s="113"/>
      <c r="H21" s="26"/>
      <c r="I21" s="71">
        <f t="shared" si="0"/>
        <v>6747.98</v>
      </c>
    </row>
    <row r="22" spans="1:10" ht="15.75" thickBot="1" x14ac:dyDescent="0.3">
      <c r="B22" s="241">
        <v>44167</v>
      </c>
      <c r="C22" s="74"/>
      <c r="D22" s="77" t="s">
        <v>22</v>
      </c>
      <c r="E22" s="77" t="s">
        <v>41</v>
      </c>
      <c r="G22" s="327">
        <v>3155</v>
      </c>
      <c r="H22" s="247"/>
      <c r="I22" s="71">
        <f t="shared" si="0"/>
        <v>3592.9799999999996</v>
      </c>
      <c r="J22" s="17"/>
    </row>
    <row r="23" spans="1:10" ht="16.5" thickBot="1" x14ac:dyDescent="0.3">
      <c r="A23" s="127"/>
      <c r="B23" s="109">
        <v>44168</v>
      </c>
      <c r="C23" s="68"/>
      <c r="D23" s="69" t="s">
        <v>39</v>
      </c>
      <c r="E23" s="114"/>
      <c r="F23" s="292">
        <v>109.5</v>
      </c>
      <c r="G23" s="275"/>
      <c r="H23" s="70"/>
      <c r="I23" s="71">
        <f t="shared" si="0"/>
        <v>3702.4799999999996</v>
      </c>
    </row>
    <row r="24" spans="1:10" ht="16.5" thickBot="1" x14ac:dyDescent="0.3">
      <c r="B24" s="239">
        <v>44168</v>
      </c>
      <c r="C24" s="72"/>
      <c r="D24" s="73" t="s">
        <v>40</v>
      </c>
      <c r="E24" s="110"/>
      <c r="F24" s="293">
        <v>1373</v>
      </c>
      <c r="G24" s="238"/>
      <c r="H24" s="26"/>
      <c r="I24" s="71">
        <f t="shared" si="0"/>
        <v>5075.4799999999996</v>
      </c>
    </row>
    <row r="25" spans="1:10" ht="15.75" thickBot="1" x14ac:dyDescent="0.3">
      <c r="B25" s="239">
        <v>44168</v>
      </c>
      <c r="C25" s="331">
        <v>1383</v>
      </c>
      <c r="D25" s="272" t="s">
        <v>200</v>
      </c>
      <c r="E25" s="273" t="s">
        <v>201</v>
      </c>
      <c r="F25" s="99"/>
      <c r="G25" s="238"/>
      <c r="H25" s="26">
        <v>1069.76</v>
      </c>
      <c r="I25" s="71">
        <f t="shared" si="0"/>
        <v>4005.7199999999993</v>
      </c>
    </row>
    <row r="26" spans="1:10" ht="15.75" thickBot="1" x14ac:dyDescent="0.3">
      <c r="B26" s="240">
        <v>44168</v>
      </c>
      <c r="C26" s="75"/>
      <c r="D26" s="18" t="s">
        <v>22</v>
      </c>
      <c r="E26" s="18" t="s">
        <v>41</v>
      </c>
      <c r="G26" s="328">
        <v>387</v>
      </c>
      <c r="H26" s="76"/>
      <c r="I26" s="71">
        <f t="shared" si="0"/>
        <v>3618.7199999999993</v>
      </c>
    </row>
    <row r="27" spans="1:10" ht="16.5" thickBot="1" x14ac:dyDescent="0.3">
      <c r="B27" s="109">
        <v>44169</v>
      </c>
      <c r="C27" s="68"/>
      <c r="D27" s="69" t="s">
        <v>39</v>
      </c>
      <c r="E27" s="114"/>
      <c r="F27" s="292">
        <v>103</v>
      </c>
      <c r="G27" s="274"/>
      <c r="H27" s="70"/>
      <c r="I27" s="71">
        <f t="shared" si="0"/>
        <v>3721.7199999999993</v>
      </c>
      <c r="J27" s="17"/>
    </row>
    <row r="28" spans="1:10" ht="16.5" thickBot="1" x14ac:dyDescent="0.3">
      <c r="B28" s="239">
        <v>44169</v>
      </c>
      <c r="C28" s="72"/>
      <c r="D28" s="121" t="s">
        <v>40</v>
      </c>
      <c r="E28" s="110"/>
      <c r="F28" s="283">
        <v>1379</v>
      </c>
      <c r="G28" s="118"/>
      <c r="H28" s="26"/>
      <c r="I28" s="71">
        <f t="shared" si="0"/>
        <v>5100.7199999999993</v>
      </c>
    </row>
    <row r="29" spans="1:10" ht="15.75" thickBot="1" x14ac:dyDescent="0.3">
      <c r="B29" s="240">
        <v>44169</v>
      </c>
      <c r="C29" s="79"/>
      <c r="D29" s="18" t="s">
        <v>22</v>
      </c>
      <c r="E29" s="18" t="s">
        <v>41</v>
      </c>
      <c r="F29" s="116"/>
      <c r="G29" s="117">
        <v>1486</v>
      </c>
      <c r="H29" s="76"/>
      <c r="I29" s="71">
        <f t="shared" si="0"/>
        <v>3614.7199999999993</v>
      </c>
    </row>
    <row r="30" spans="1:10" ht="16.5" thickBot="1" x14ac:dyDescent="0.3">
      <c r="B30" s="244">
        <v>44172</v>
      </c>
      <c r="C30" s="201"/>
      <c r="D30" s="202" t="s">
        <v>39</v>
      </c>
      <c r="E30" s="203"/>
      <c r="F30" s="290">
        <v>125</v>
      </c>
      <c r="G30" s="248"/>
      <c r="H30" s="249"/>
      <c r="I30" s="71">
        <f t="shared" si="0"/>
        <v>3739.7199999999993</v>
      </c>
    </row>
    <row r="31" spans="1:10" ht="16.5" thickBot="1" x14ac:dyDescent="0.3">
      <c r="B31" s="239">
        <v>44172</v>
      </c>
      <c r="C31" s="72"/>
      <c r="D31" s="121" t="s">
        <v>40</v>
      </c>
      <c r="E31" s="110"/>
      <c r="F31" s="283">
        <v>1380</v>
      </c>
      <c r="G31" s="113"/>
      <c r="H31" s="26"/>
      <c r="I31" s="71">
        <f t="shared" si="0"/>
        <v>5119.7199999999993</v>
      </c>
    </row>
    <row r="32" spans="1:10" ht="15.75" thickBot="1" x14ac:dyDescent="0.3">
      <c r="B32" s="240">
        <v>44172</v>
      </c>
      <c r="C32" s="79"/>
      <c r="D32" s="18" t="s">
        <v>22</v>
      </c>
      <c r="E32" s="18" t="s">
        <v>41</v>
      </c>
      <c r="F32" s="116"/>
      <c r="G32" s="117">
        <v>1480</v>
      </c>
      <c r="H32" s="76"/>
      <c r="I32" s="71">
        <f t="shared" si="0"/>
        <v>3639.7199999999993</v>
      </c>
    </row>
    <row r="33" spans="2:9" ht="16.5" thickBot="1" x14ac:dyDescent="0.3">
      <c r="B33" s="244">
        <v>44173</v>
      </c>
      <c r="C33" s="201"/>
      <c r="D33" s="202" t="s">
        <v>39</v>
      </c>
      <c r="E33" s="203"/>
      <c r="F33" s="282">
        <v>115</v>
      </c>
      <c r="G33" s="208"/>
      <c r="H33" s="209"/>
      <c r="I33" s="71">
        <f t="shared" si="0"/>
        <v>3754.7199999999993</v>
      </c>
    </row>
    <row r="34" spans="2:9" ht="16.5" thickBot="1" x14ac:dyDescent="0.3">
      <c r="B34" s="239">
        <v>44173</v>
      </c>
      <c r="C34" s="72"/>
      <c r="D34" s="73" t="s">
        <v>40</v>
      </c>
      <c r="E34" s="110"/>
      <c r="F34" s="283">
        <v>1374</v>
      </c>
      <c r="G34" s="111"/>
      <c r="H34" s="19"/>
      <c r="I34" s="71">
        <f t="shared" si="0"/>
        <v>5128.7199999999993</v>
      </c>
    </row>
    <row r="35" spans="2:9" ht="16.5" thickBot="1" x14ac:dyDescent="0.3">
      <c r="B35" s="239">
        <v>44173</v>
      </c>
      <c r="C35" s="72"/>
      <c r="D35" s="73" t="s">
        <v>62</v>
      </c>
      <c r="E35" s="110"/>
      <c r="F35" s="284">
        <v>294</v>
      </c>
      <c r="G35" s="111"/>
      <c r="H35" s="19"/>
      <c r="I35" s="71">
        <f t="shared" si="0"/>
        <v>5422.7199999999993</v>
      </c>
    </row>
    <row r="36" spans="2:9" ht="15.75" thickBot="1" x14ac:dyDescent="0.3">
      <c r="B36" s="241">
        <v>44173</v>
      </c>
      <c r="C36" s="74"/>
      <c r="D36" s="77" t="s">
        <v>22</v>
      </c>
      <c r="E36" s="77" t="s">
        <v>41</v>
      </c>
      <c r="F36" s="288"/>
      <c r="G36" s="276">
        <v>1454</v>
      </c>
      <c r="H36" s="277"/>
      <c r="I36" s="71">
        <f t="shared" si="0"/>
        <v>3968.7199999999993</v>
      </c>
    </row>
    <row r="37" spans="2:9" ht="16.5" thickBot="1" x14ac:dyDescent="0.3">
      <c r="B37" s="109">
        <v>44174</v>
      </c>
      <c r="C37" s="68"/>
      <c r="D37" s="69" t="s">
        <v>39</v>
      </c>
      <c r="E37" s="114"/>
      <c r="F37" s="295">
        <v>100</v>
      </c>
      <c r="G37" s="126"/>
      <c r="H37" s="78"/>
      <c r="I37" s="71">
        <f t="shared" si="0"/>
        <v>4068.7199999999993</v>
      </c>
    </row>
    <row r="38" spans="2:9" ht="16.5" thickBot="1" x14ac:dyDescent="0.3">
      <c r="B38" s="239">
        <v>44174</v>
      </c>
      <c r="C38" s="72"/>
      <c r="D38" s="73" t="s">
        <v>40</v>
      </c>
      <c r="E38" s="110"/>
      <c r="F38" s="294">
        <v>1373</v>
      </c>
      <c r="G38" s="111"/>
      <c r="H38" s="19"/>
      <c r="I38" s="71">
        <f t="shared" si="0"/>
        <v>5441.7199999999993</v>
      </c>
    </row>
    <row r="39" spans="2:9" ht="16.5" thickBot="1" x14ac:dyDescent="0.3">
      <c r="B39" s="239">
        <v>44174</v>
      </c>
      <c r="C39" s="72"/>
      <c r="D39" s="73" t="s">
        <v>62</v>
      </c>
      <c r="E39" s="110"/>
      <c r="F39" s="294">
        <v>294</v>
      </c>
      <c r="G39" s="111"/>
      <c r="H39" s="19"/>
      <c r="I39" s="71">
        <f t="shared" si="0"/>
        <v>5735.7199999999993</v>
      </c>
    </row>
    <row r="40" spans="2:9" ht="15.75" thickBot="1" x14ac:dyDescent="0.3">
      <c r="B40" s="241">
        <v>44174</v>
      </c>
      <c r="C40" s="74"/>
      <c r="D40" s="77" t="s">
        <v>22</v>
      </c>
      <c r="E40" s="77" t="s">
        <v>41</v>
      </c>
      <c r="F40" s="288"/>
      <c r="G40" s="276">
        <v>1700</v>
      </c>
      <c r="H40" s="277"/>
      <c r="I40" s="71">
        <f t="shared" si="0"/>
        <v>4035.7199999999993</v>
      </c>
    </row>
    <row r="41" spans="2:9" ht="16.5" thickBot="1" x14ac:dyDescent="0.3">
      <c r="B41" s="109">
        <v>44175</v>
      </c>
      <c r="C41" s="68"/>
      <c r="D41" s="69" t="s">
        <v>39</v>
      </c>
      <c r="E41" s="114"/>
      <c r="F41" s="295">
        <v>112</v>
      </c>
      <c r="G41" s="126"/>
      <c r="H41" s="78"/>
      <c r="I41" s="71">
        <f t="shared" si="0"/>
        <v>4147.7199999999993</v>
      </c>
    </row>
    <row r="42" spans="2:9" ht="16.5" thickBot="1" x14ac:dyDescent="0.3">
      <c r="B42" s="239">
        <v>44175</v>
      </c>
      <c r="C42" s="72"/>
      <c r="D42" s="73" t="s">
        <v>40</v>
      </c>
      <c r="E42" s="110"/>
      <c r="F42" s="294">
        <v>1378</v>
      </c>
      <c r="G42" s="111"/>
      <c r="H42" s="19"/>
      <c r="I42" s="71">
        <f t="shared" si="0"/>
        <v>5525.7199999999993</v>
      </c>
    </row>
    <row r="43" spans="2:9" ht="16.5" thickBot="1" x14ac:dyDescent="0.3">
      <c r="B43" s="239">
        <v>44175</v>
      </c>
      <c r="C43" s="72"/>
      <c r="D43" s="73" t="s">
        <v>62</v>
      </c>
      <c r="E43" s="110"/>
      <c r="F43" s="294">
        <v>300</v>
      </c>
      <c r="G43" s="111"/>
      <c r="H43" s="19"/>
      <c r="I43" s="71">
        <f t="shared" si="0"/>
        <v>5825.7199999999993</v>
      </c>
    </row>
    <row r="44" spans="2:9" ht="15.75" thickBot="1" x14ac:dyDescent="0.3">
      <c r="B44" s="241">
        <v>44175</v>
      </c>
      <c r="C44" s="74"/>
      <c r="D44" s="77" t="s">
        <v>22</v>
      </c>
      <c r="E44" s="77" t="s">
        <v>41</v>
      </c>
      <c r="F44" s="288"/>
      <c r="G44" s="276">
        <v>1732</v>
      </c>
      <c r="H44" s="277"/>
      <c r="I44" s="71">
        <f t="shared" si="0"/>
        <v>4093.7199999999993</v>
      </c>
    </row>
    <row r="45" spans="2:9" ht="16.5" thickBot="1" x14ac:dyDescent="0.3">
      <c r="B45" s="109">
        <v>44176</v>
      </c>
      <c r="C45" s="68"/>
      <c r="D45" s="69" t="s">
        <v>39</v>
      </c>
      <c r="E45" s="296"/>
      <c r="F45" s="295">
        <v>100</v>
      </c>
      <c r="G45" s="126"/>
      <c r="H45" s="78"/>
      <c r="I45" s="71">
        <f t="shared" si="0"/>
        <v>4193.7199999999993</v>
      </c>
    </row>
    <row r="46" spans="2:9" ht="16.5" thickBot="1" x14ac:dyDescent="0.3">
      <c r="B46" s="239">
        <v>44176</v>
      </c>
      <c r="C46" s="72"/>
      <c r="D46" s="73" t="s">
        <v>40</v>
      </c>
      <c r="E46" s="110"/>
      <c r="F46" s="294">
        <v>1373</v>
      </c>
      <c r="G46" s="111"/>
      <c r="H46" s="19"/>
      <c r="I46" s="71">
        <f t="shared" si="0"/>
        <v>5566.7199999999993</v>
      </c>
    </row>
    <row r="47" spans="2:9" ht="16.5" thickBot="1" x14ac:dyDescent="0.3">
      <c r="B47" s="239">
        <v>44176</v>
      </c>
      <c r="C47" s="72"/>
      <c r="D47" s="73" t="s">
        <v>62</v>
      </c>
      <c r="E47" s="110"/>
      <c r="F47" s="294">
        <v>290</v>
      </c>
      <c r="G47" s="111"/>
      <c r="H47" s="19"/>
      <c r="I47" s="71">
        <f t="shared" si="0"/>
        <v>5856.7199999999993</v>
      </c>
    </row>
    <row r="48" spans="2:9" ht="15.75" thickBot="1" x14ac:dyDescent="0.3">
      <c r="B48" s="241">
        <v>44176</v>
      </c>
      <c r="C48" s="297"/>
      <c r="D48" s="77" t="s">
        <v>22</v>
      </c>
      <c r="E48" s="77" t="s">
        <v>41</v>
      </c>
      <c r="F48" s="288"/>
      <c r="G48" s="276">
        <v>1723</v>
      </c>
      <c r="H48" s="298"/>
      <c r="I48" s="71">
        <f t="shared" si="0"/>
        <v>4133.7199999999993</v>
      </c>
    </row>
    <row r="49" spans="2:10" ht="16.5" thickBot="1" x14ac:dyDescent="0.3">
      <c r="B49" s="109">
        <v>44177</v>
      </c>
      <c r="C49" s="68"/>
      <c r="D49" s="69" t="s">
        <v>39</v>
      </c>
      <c r="E49" s="296"/>
      <c r="F49" s="295">
        <v>101.5</v>
      </c>
      <c r="G49" s="126"/>
      <c r="H49" s="78"/>
      <c r="I49" s="71">
        <f t="shared" si="0"/>
        <v>4235.2199999999993</v>
      </c>
      <c r="J49" s="17"/>
    </row>
    <row r="50" spans="2:10" ht="16.5" thickBot="1" x14ac:dyDescent="0.3">
      <c r="B50" s="239">
        <v>44177</v>
      </c>
      <c r="C50" s="72"/>
      <c r="D50" s="73" t="s">
        <v>40</v>
      </c>
      <c r="E50" s="110"/>
      <c r="F50" s="294">
        <v>1252</v>
      </c>
      <c r="G50" s="111"/>
      <c r="H50" s="19"/>
      <c r="I50" s="71">
        <f t="shared" si="0"/>
        <v>5487.2199999999993</v>
      </c>
    </row>
    <row r="51" spans="2:10" ht="16.5" thickBot="1" x14ac:dyDescent="0.3">
      <c r="B51" s="239">
        <v>44177</v>
      </c>
      <c r="C51" s="72"/>
      <c r="D51" s="73" t="s">
        <v>62</v>
      </c>
      <c r="E51" s="110"/>
      <c r="F51" s="294">
        <v>246</v>
      </c>
      <c r="G51" s="111"/>
      <c r="H51" s="19"/>
      <c r="I51" s="71">
        <f t="shared" si="0"/>
        <v>5733.2199999999993</v>
      </c>
    </row>
    <row r="52" spans="2:10" ht="15.75" thickBot="1" x14ac:dyDescent="0.3">
      <c r="B52" s="240">
        <v>44177</v>
      </c>
      <c r="C52" s="79"/>
      <c r="D52" s="18" t="s">
        <v>22</v>
      </c>
      <c r="E52" s="18" t="s">
        <v>41</v>
      </c>
      <c r="F52" s="285"/>
      <c r="G52" s="271"/>
      <c r="H52" s="80"/>
      <c r="I52" s="71">
        <f t="shared" si="0"/>
        <v>5733.2199999999993</v>
      </c>
    </row>
    <row r="53" spans="2:10" ht="15.75" thickBot="1" x14ac:dyDescent="0.3">
      <c r="B53" s="244">
        <v>44179</v>
      </c>
      <c r="C53" s="201"/>
      <c r="D53" s="202" t="s">
        <v>39</v>
      </c>
      <c r="E53" s="210"/>
      <c r="F53" s="286">
        <v>102</v>
      </c>
      <c r="G53" s="208"/>
      <c r="H53" s="209"/>
      <c r="I53" s="71">
        <f t="shared" si="0"/>
        <v>5835.2199999999993</v>
      </c>
    </row>
    <row r="54" spans="2:10" ht="15.75" thickBot="1" x14ac:dyDescent="0.3">
      <c r="B54" s="239">
        <v>44179</v>
      </c>
      <c r="C54" s="72"/>
      <c r="D54" s="73" t="s">
        <v>40</v>
      </c>
      <c r="E54" s="110"/>
      <c r="F54" s="287">
        <v>1379</v>
      </c>
      <c r="G54" s="111"/>
      <c r="H54" s="19"/>
      <c r="I54" s="71">
        <f t="shared" si="0"/>
        <v>7214.2199999999993</v>
      </c>
    </row>
    <row r="55" spans="2:10" ht="15.75" thickBot="1" x14ac:dyDescent="0.3">
      <c r="B55" s="239">
        <v>44179</v>
      </c>
      <c r="C55" s="72"/>
      <c r="D55" s="73" t="s">
        <v>62</v>
      </c>
      <c r="E55" s="110"/>
      <c r="F55" s="287">
        <v>293</v>
      </c>
      <c r="G55" s="111"/>
      <c r="H55" s="19"/>
      <c r="I55" s="71">
        <f t="shared" si="0"/>
        <v>7507.2199999999993</v>
      </c>
    </row>
    <row r="56" spans="2:10" ht="15.75" thickBot="1" x14ac:dyDescent="0.3">
      <c r="B56" s="240">
        <v>44179</v>
      </c>
      <c r="C56" s="59"/>
      <c r="D56" s="18" t="s">
        <v>22</v>
      </c>
      <c r="E56" s="18" t="s">
        <v>41</v>
      </c>
      <c r="F56" s="285"/>
      <c r="G56" s="124">
        <v>3296</v>
      </c>
      <c r="H56" s="125"/>
      <c r="I56" s="71">
        <f t="shared" si="0"/>
        <v>4211.2199999999993</v>
      </c>
    </row>
    <row r="57" spans="2:10" ht="15.75" thickBot="1" x14ac:dyDescent="0.3">
      <c r="B57" s="244">
        <v>44180</v>
      </c>
      <c r="C57" s="201"/>
      <c r="D57" s="202" t="s">
        <v>39</v>
      </c>
      <c r="E57" s="210"/>
      <c r="F57" s="286">
        <v>106</v>
      </c>
      <c r="G57" s="208"/>
      <c r="H57" s="209"/>
      <c r="I57" s="71">
        <f t="shared" si="0"/>
        <v>4317.2199999999993</v>
      </c>
    </row>
    <row r="58" spans="2:10" ht="15.75" thickBot="1" x14ac:dyDescent="0.3">
      <c r="B58" s="239">
        <v>44180</v>
      </c>
      <c r="C58" s="72"/>
      <c r="D58" s="73" t="s">
        <v>40</v>
      </c>
      <c r="E58" s="110"/>
      <c r="F58" s="287">
        <v>1376</v>
      </c>
      <c r="G58" s="111"/>
      <c r="H58" s="19"/>
      <c r="I58" s="71">
        <f t="shared" si="0"/>
        <v>5693.2199999999993</v>
      </c>
    </row>
    <row r="59" spans="2:10" ht="15.75" thickBot="1" x14ac:dyDescent="0.3">
      <c r="B59" s="239">
        <v>44180</v>
      </c>
      <c r="C59" s="72"/>
      <c r="D59" s="73" t="s">
        <v>62</v>
      </c>
      <c r="E59" s="110"/>
      <c r="F59" s="287">
        <v>292</v>
      </c>
      <c r="G59" s="111"/>
      <c r="H59" s="19"/>
      <c r="I59" s="71">
        <f t="shared" si="0"/>
        <v>5985.2199999999993</v>
      </c>
    </row>
    <row r="60" spans="2:10" ht="15.75" thickBot="1" x14ac:dyDescent="0.3">
      <c r="B60" s="240">
        <v>44180</v>
      </c>
      <c r="C60" s="79"/>
      <c r="D60" s="18" t="s">
        <v>22</v>
      </c>
      <c r="E60" s="18" t="s">
        <v>41</v>
      </c>
      <c r="F60" s="285"/>
      <c r="G60" s="271">
        <v>1732</v>
      </c>
      <c r="H60" s="80"/>
      <c r="I60" s="71">
        <f t="shared" si="0"/>
        <v>4253.2199999999993</v>
      </c>
    </row>
    <row r="61" spans="2:10" ht="15.75" thickBot="1" x14ac:dyDescent="0.3">
      <c r="B61" s="244">
        <v>44181</v>
      </c>
      <c r="C61" s="269"/>
      <c r="D61" s="202" t="s">
        <v>39</v>
      </c>
      <c r="E61" s="210"/>
      <c r="F61" s="286">
        <v>89</v>
      </c>
      <c r="G61" s="270"/>
      <c r="H61" s="209"/>
      <c r="I61" s="71">
        <f t="shared" si="0"/>
        <v>4342.2199999999993</v>
      </c>
    </row>
    <row r="62" spans="2:10" ht="15.75" thickBot="1" x14ac:dyDescent="0.3">
      <c r="B62" s="239">
        <v>44181</v>
      </c>
      <c r="C62" s="27"/>
      <c r="D62" s="73" t="s">
        <v>40</v>
      </c>
      <c r="E62" s="110"/>
      <c r="F62" s="287">
        <v>1376</v>
      </c>
      <c r="G62" s="120"/>
      <c r="H62" s="92"/>
      <c r="I62" s="71">
        <f t="shared" si="0"/>
        <v>5718.2199999999993</v>
      </c>
    </row>
    <row r="63" spans="2:10" ht="15.75" thickBot="1" x14ac:dyDescent="0.3">
      <c r="B63" s="239">
        <v>44181</v>
      </c>
      <c r="C63" s="27"/>
      <c r="D63" s="73" t="s">
        <v>62</v>
      </c>
      <c r="E63" s="110"/>
      <c r="F63" s="287">
        <v>291</v>
      </c>
      <c r="G63" s="120"/>
      <c r="H63" s="92"/>
      <c r="I63" s="71">
        <f t="shared" si="0"/>
        <v>6009.2199999999993</v>
      </c>
    </row>
    <row r="64" spans="2:10" ht="15.75" thickBot="1" x14ac:dyDescent="0.3">
      <c r="B64" s="241">
        <v>44181</v>
      </c>
      <c r="C64" s="74"/>
      <c r="D64" s="77" t="s">
        <v>22</v>
      </c>
      <c r="E64" s="77" t="s">
        <v>41</v>
      </c>
      <c r="F64" s="288"/>
      <c r="G64" s="276">
        <v>1507</v>
      </c>
      <c r="H64" s="277"/>
      <c r="I64" s="71">
        <f t="shared" si="0"/>
        <v>4502.2199999999993</v>
      </c>
      <c r="J64" s="17"/>
    </row>
    <row r="65" spans="2:9" ht="15.75" thickBot="1" x14ac:dyDescent="0.3">
      <c r="B65" s="109">
        <v>44182</v>
      </c>
      <c r="C65" s="68"/>
      <c r="D65" s="69" t="s">
        <v>39</v>
      </c>
      <c r="E65" s="278"/>
      <c r="F65" s="289">
        <v>125.5</v>
      </c>
      <c r="G65" s="126"/>
      <c r="H65" s="78"/>
      <c r="I65" s="71">
        <f t="shared" si="0"/>
        <v>4627.7199999999993</v>
      </c>
    </row>
    <row r="66" spans="2:9" ht="15.75" thickBot="1" x14ac:dyDescent="0.3">
      <c r="B66" s="239">
        <v>44182</v>
      </c>
      <c r="C66" s="72"/>
      <c r="D66" s="73" t="s">
        <v>40</v>
      </c>
      <c r="E66" s="112"/>
      <c r="F66" s="287">
        <v>1371</v>
      </c>
      <c r="G66" s="119"/>
      <c r="H66" s="19"/>
      <c r="I66" s="71">
        <f t="shared" si="0"/>
        <v>5998.7199999999993</v>
      </c>
    </row>
    <row r="67" spans="2:9" ht="15.75" thickBot="1" x14ac:dyDescent="0.3">
      <c r="B67" s="239">
        <v>44182</v>
      </c>
      <c r="C67" s="72"/>
      <c r="D67" s="73" t="s">
        <v>62</v>
      </c>
      <c r="E67" s="112"/>
      <c r="F67" s="287">
        <v>293</v>
      </c>
      <c r="G67" s="119"/>
      <c r="H67" s="19"/>
      <c r="I67" s="71">
        <f t="shared" si="0"/>
        <v>6291.7199999999993</v>
      </c>
    </row>
    <row r="68" spans="2:9" ht="15.75" thickBot="1" x14ac:dyDescent="0.3">
      <c r="B68" s="239">
        <v>44182</v>
      </c>
      <c r="C68" s="318" t="s">
        <v>322</v>
      </c>
      <c r="D68" s="318" t="s">
        <v>321</v>
      </c>
      <c r="E68" s="319" t="s">
        <v>323</v>
      </c>
      <c r="F68" s="288"/>
      <c r="G68" s="276"/>
      <c r="H68" s="298">
        <v>180</v>
      </c>
      <c r="I68" s="71">
        <f t="shared" si="0"/>
        <v>6111.7199999999993</v>
      </c>
    </row>
    <row r="69" spans="2:9" ht="15.75" thickBot="1" x14ac:dyDescent="0.3">
      <c r="B69" s="241">
        <v>44182</v>
      </c>
      <c r="C69" s="74"/>
      <c r="D69" s="77" t="s">
        <v>22</v>
      </c>
      <c r="E69" s="77" t="s">
        <v>41</v>
      </c>
      <c r="F69" s="288"/>
      <c r="G69" s="276">
        <v>1761</v>
      </c>
      <c r="H69" s="277"/>
      <c r="I69" s="71">
        <f t="shared" si="0"/>
        <v>4350.7199999999993</v>
      </c>
    </row>
    <row r="70" spans="2:9" ht="15.75" thickBot="1" x14ac:dyDescent="0.3">
      <c r="B70" s="109">
        <v>44183</v>
      </c>
      <c r="C70" s="245"/>
      <c r="D70" s="69" t="s">
        <v>39</v>
      </c>
      <c r="E70" s="114"/>
      <c r="F70" s="289">
        <v>104</v>
      </c>
      <c r="G70" s="126"/>
      <c r="H70" s="246"/>
      <c r="I70" s="71">
        <f t="shared" si="0"/>
        <v>4454.7199999999993</v>
      </c>
    </row>
    <row r="71" spans="2:9" ht="15.75" thickBot="1" x14ac:dyDescent="0.3">
      <c r="B71" s="239">
        <v>44183</v>
      </c>
      <c r="C71" s="72"/>
      <c r="D71" s="73" t="s">
        <v>40</v>
      </c>
      <c r="E71" s="110"/>
      <c r="F71" s="99">
        <v>1372</v>
      </c>
      <c r="G71" s="111"/>
      <c r="H71" s="19"/>
      <c r="I71" s="71">
        <f t="shared" si="0"/>
        <v>5826.7199999999993</v>
      </c>
    </row>
    <row r="72" spans="2:9" ht="15.75" thickBot="1" x14ac:dyDescent="0.3">
      <c r="B72" s="239">
        <v>44183</v>
      </c>
      <c r="C72" s="72"/>
      <c r="D72" s="73" t="s">
        <v>62</v>
      </c>
      <c r="E72" s="110"/>
      <c r="F72" s="99">
        <v>289</v>
      </c>
      <c r="G72" s="111"/>
      <c r="H72" s="19"/>
      <c r="I72" s="71">
        <f t="shared" si="0"/>
        <v>6115.7199999999993</v>
      </c>
    </row>
    <row r="73" spans="2:9" ht="15.75" thickBot="1" x14ac:dyDescent="0.3">
      <c r="B73" s="241">
        <v>44183</v>
      </c>
      <c r="C73" s="74"/>
      <c r="D73" s="77" t="s">
        <v>22</v>
      </c>
      <c r="E73" s="77" t="s">
        <v>41</v>
      </c>
      <c r="F73" s="122"/>
      <c r="G73" s="165">
        <v>1282</v>
      </c>
      <c r="H73" s="277"/>
      <c r="I73" s="71">
        <f t="shared" si="0"/>
        <v>4833.7199999999993</v>
      </c>
    </row>
    <row r="74" spans="2:9" ht="15.75" thickBot="1" x14ac:dyDescent="0.3">
      <c r="B74" s="109">
        <v>44184</v>
      </c>
      <c r="C74" s="68"/>
      <c r="D74" s="69" t="s">
        <v>39</v>
      </c>
      <c r="E74" s="114"/>
      <c r="F74" s="123">
        <v>89.5</v>
      </c>
      <c r="G74" s="126"/>
      <c r="H74" s="78"/>
      <c r="I74" s="71">
        <f t="shared" si="0"/>
        <v>4923.2199999999993</v>
      </c>
    </row>
    <row r="75" spans="2:9" ht="15.75" thickBot="1" x14ac:dyDescent="0.3">
      <c r="B75" s="239">
        <v>44184</v>
      </c>
      <c r="C75" s="72"/>
      <c r="D75" s="73" t="s">
        <v>40</v>
      </c>
      <c r="E75" s="110"/>
      <c r="F75" s="99">
        <v>1267</v>
      </c>
      <c r="G75" s="111"/>
      <c r="H75" s="19"/>
      <c r="I75" s="71">
        <f t="shared" si="0"/>
        <v>6190.2199999999993</v>
      </c>
    </row>
    <row r="76" spans="2:9" ht="15.75" thickBot="1" x14ac:dyDescent="0.3">
      <c r="B76" s="239">
        <v>44184</v>
      </c>
      <c r="C76" s="72"/>
      <c r="D76" s="73" t="s">
        <v>62</v>
      </c>
      <c r="E76" s="110"/>
      <c r="F76" s="99">
        <v>216</v>
      </c>
      <c r="G76" s="111"/>
      <c r="H76" s="19"/>
      <c r="I76" s="71">
        <f t="shared" si="0"/>
        <v>6406.2199999999993</v>
      </c>
    </row>
    <row r="77" spans="2:9" ht="15.75" thickBot="1" x14ac:dyDescent="0.3">
      <c r="B77" s="240">
        <v>44184</v>
      </c>
      <c r="C77" s="75"/>
      <c r="D77" s="18" t="s">
        <v>22</v>
      </c>
      <c r="E77" s="18" t="s">
        <v>41</v>
      </c>
      <c r="F77" s="116"/>
      <c r="G77" s="124"/>
      <c r="H77" s="80"/>
      <c r="I77" s="71">
        <f t="shared" si="0"/>
        <v>6406.2199999999993</v>
      </c>
    </row>
    <row r="78" spans="2:9" ht="15.75" thickBot="1" x14ac:dyDescent="0.3">
      <c r="B78" s="244">
        <v>44185</v>
      </c>
      <c r="C78" s="201"/>
      <c r="D78" s="202" t="s">
        <v>39</v>
      </c>
      <c r="E78" s="203"/>
      <c r="F78" s="204">
        <v>60</v>
      </c>
      <c r="G78" s="208"/>
      <c r="H78" s="209"/>
      <c r="I78" s="71">
        <f t="shared" si="0"/>
        <v>6466.2199999999993</v>
      </c>
    </row>
    <row r="79" spans="2:9" ht="15.75" thickBot="1" x14ac:dyDescent="0.3">
      <c r="B79" s="239">
        <v>44185</v>
      </c>
      <c r="C79" s="55"/>
      <c r="D79" s="73" t="s">
        <v>40</v>
      </c>
      <c r="E79" s="110"/>
      <c r="F79" s="99">
        <v>755</v>
      </c>
      <c r="G79" s="111"/>
      <c r="H79" s="19"/>
      <c r="I79" s="71">
        <f t="shared" si="0"/>
        <v>7221.2199999999993</v>
      </c>
    </row>
    <row r="80" spans="2:9" ht="15.75" thickBot="1" x14ac:dyDescent="0.3">
      <c r="B80" s="239">
        <v>44185</v>
      </c>
      <c r="C80" s="55"/>
      <c r="D80" s="73" t="s">
        <v>62</v>
      </c>
      <c r="E80" s="110"/>
      <c r="F80" s="99">
        <v>122</v>
      </c>
      <c r="G80" s="111"/>
      <c r="H80" s="19"/>
      <c r="I80" s="71">
        <f t="shared" si="0"/>
        <v>7343.2199999999993</v>
      </c>
    </row>
    <row r="81" spans="2:9" ht="15.75" thickBot="1" x14ac:dyDescent="0.3">
      <c r="B81" s="241">
        <v>44185</v>
      </c>
      <c r="C81" s="74"/>
      <c r="D81" s="77" t="s">
        <v>22</v>
      </c>
      <c r="E81" s="77" t="s">
        <v>41</v>
      </c>
      <c r="F81" s="122"/>
      <c r="G81" s="276"/>
      <c r="H81" s="277"/>
      <c r="I81" s="71">
        <f t="shared" si="0"/>
        <v>7343.2199999999993</v>
      </c>
    </row>
    <row r="82" spans="2:9" ht="15.75" thickBot="1" x14ac:dyDescent="0.3">
      <c r="B82" s="109">
        <v>44186</v>
      </c>
      <c r="C82" s="265"/>
      <c r="D82" s="69" t="s">
        <v>39</v>
      </c>
      <c r="E82" s="114"/>
      <c r="F82" s="123">
        <v>100.5</v>
      </c>
      <c r="G82" s="138"/>
      <c r="H82" s="266"/>
      <c r="I82" s="71">
        <f t="shared" ref="I82:I109" si="1">I81+F82-G82-H82</f>
        <v>7443.7199999999993</v>
      </c>
    </row>
    <row r="83" spans="2:9" ht="15.75" thickBot="1" x14ac:dyDescent="0.3">
      <c r="B83" s="239">
        <v>44186</v>
      </c>
      <c r="C83" s="27"/>
      <c r="D83" s="73" t="s">
        <v>40</v>
      </c>
      <c r="E83" s="110"/>
      <c r="F83" s="99">
        <v>1373</v>
      </c>
      <c r="G83" s="120"/>
      <c r="H83" s="92"/>
      <c r="I83" s="71">
        <f t="shared" si="1"/>
        <v>8816.7199999999993</v>
      </c>
    </row>
    <row r="84" spans="2:9" ht="15.75" thickBot="1" x14ac:dyDescent="0.3">
      <c r="B84" s="239">
        <v>44186</v>
      </c>
      <c r="C84" s="27"/>
      <c r="D84" s="73" t="s">
        <v>62</v>
      </c>
      <c r="E84" s="110"/>
      <c r="F84" s="99">
        <v>293</v>
      </c>
      <c r="G84" s="120"/>
      <c r="H84" s="92"/>
      <c r="I84" s="71">
        <f t="shared" si="1"/>
        <v>9109.7199999999993</v>
      </c>
    </row>
    <row r="85" spans="2:9" ht="15.75" thickBot="1" x14ac:dyDescent="0.3">
      <c r="B85" s="241">
        <v>44186</v>
      </c>
      <c r="C85" s="279"/>
      <c r="D85" s="77" t="s">
        <v>22</v>
      </c>
      <c r="E85" s="77" t="s">
        <v>41</v>
      </c>
      <c r="F85" s="122"/>
      <c r="G85" s="165">
        <v>4561</v>
      </c>
      <c r="H85" s="280"/>
      <c r="I85" s="71">
        <f t="shared" si="1"/>
        <v>4548.7199999999993</v>
      </c>
    </row>
    <row r="86" spans="2:9" ht="15.75" thickBot="1" x14ac:dyDescent="0.3">
      <c r="B86" s="109">
        <v>44187</v>
      </c>
      <c r="C86" s="242"/>
      <c r="D86" s="69" t="s">
        <v>39</v>
      </c>
      <c r="E86" s="114"/>
      <c r="F86" s="123">
        <v>107.5</v>
      </c>
      <c r="G86" s="138"/>
      <c r="H86" s="243"/>
      <c r="I86" s="71">
        <f t="shared" si="1"/>
        <v>4656.2199999999993</v>
      </c>
    </row>
    <row r="87" spans="2:9" ht="15.75" thickBot="1" x14ac:dyDescent="0.3">
      <c r="B87" s="239">
        <v>44187</v>
      </c>
      <c r="C87" s="27"/>
      <c r="D87" s="73" t="s">
        <v>40</v>
      </c>
      <c r="E87" s="110"/>
      <c r="F87" s="99">
        <v>1378</v>
      </c>
      <c r="G87" s="120"/>
      <c r="H87" s="92"/>
      <c r="I87" s="71">
        <f t="shared" si="1"/>
        <v>6034.2199999999993</v>
      </c>
    </row>
    <row r="88" spans="2:9" ht="15.75" thickBot="1" x14ac:dyDescent="0.3">
      <c r="B88" s="239">
        <v>44187</v>
      </c>
      <c r="C88" s="27"/>
      <c r="D88" s="73" t="s">
        <v>62</v>
      </c>
      <c r="E88" s="110"/>
      <c r="F88" s="99">
        <v>292</v>
      </c>
      <c r="G88" s="120"/>
      <c r="H88" s="281"/>
      <c r="I88" s="71">
        <f t="shared" si="1"/>
        <v>6326.2199999999993</v>
      </c>
    </row>
    <row r="89" spans="2:9" ht="15.75" thickBot="1" x14ac:dyDescent="0.3">
      <c r="B89" s="241">
        <v>44187</v>
      </c>
      <c r="C89" s="263"/>
      <c r="D89" s="77" t="s">
        <v>22</v>
      </c>
      <c r="E89" s="77" t="s">
        <v>41</v>
      </c>
      <c r="F89" s="122"/>
      <c r="G89" s="165">
        <v>1774</v>
      </c>
      <c r="H89" s="207"/>
      <c r="I89" s="71">
        <f t="shared" si="1"/>
        <v>4552.2199999999993</v>
      </c>
    </row>
    <row r="90" spans="2:9" ht="15.75" thickBot="1" x14ac:dyDescent="0.3">
      <c r="B90" s="109">
        <v>44188</v>
      </c>
      <c r="C90" s="242"/>
      <c r="D90" s="69" t="s">
        <v>39</v>
      </c>
      <c r="E90" s="114"/>
      <c r="F90" s="123">
        <v>112</v>
      </c>
      <c r="G90" s="138"/>
      <c r="H90" s="243"/>
      <c r="I90" s="71">
        <f t="shared" si="1"/>
        <v>4664.2199999999993</v>
      </c>
    </row>
    <row r="91" spans="2:9" ht="15.75" thickBot="1" x14ac:dyDescent="0.3">
      <c r="B91" s="239">
        <v>44188</v>
      </c>
      <c r="C91" s="27"/>
      <c r="D91" s="73" t="s">
        <v>40</v>
      </c>
      <c r="E91" s="110"/>
      <c r="F91" s="99">
        <v>1374</v>
      </c>
      <c r="G91" s="120"/>
      <c r="H91" s="92"/>
      <c r="I91" s="71">
        <f t="shared" si="1"/>
        <v>6038.2199999999993</v>
      </c>
    </row>
    <row r="92" spans="2:9" ht="15.75" thickBot="1" x14ac:dyDescent="0.3">
      <c r="B92" s="239">
        <v>44188</v>
      </c>
      <c r="C92" s="27"/>
      <c r="D92" s="73" t="s">
        <v>62</v>
      </c>
      <c r="E92" s="110"/>
      <c r="F92" s="99">
        <v>293</v>
      </c>
      <c r="G92" s="120"/>
      <c r="H92" s="281"/>
      <c r="I92" s="71">
        <f t="shared" si="1"/>
        <v>6331.2199999999993</v>
      </c>
    </row>
    <row r="93" spans="2:9" ht="15.75" thickBot="1" x14ac:dyDescent="0.3">
      <c r="B93" s="240">
        <v>44188</v>
      </c>
      <c r="C93" s="60"/>
      <c r="D93" s="18" t="s">
        <v>22</v>
      </c>
      <c r="E93" s="18" t="s">
        <v>41</v>
      </c>
      <c r="F93" s="116"/>
      <c r="G93" s="139">
        <v>1714</v>
      </c>
      <c r="H93" s="268"/>
      <c r="I93" s="71">
        <f t="shared" si="1"/>
        <v>4617.2199999999993</v>
      </c>
    </row>
    <row r="94" spans="2:9" ht="15.75" thickBot="1" x14ac:dyDescent="0.3">
      <c r="B94" s="244">
        <v>44193</v>
      </c>
      <c r="C94" s="211"/>
      <c r="D94" s="202" t="s">
        <v>39</v>
      </c>
      <c r="E94" s="203"/>
      <c r="F94" s="204">
        <v>96</v>
      </c>
      <c r="G94" s="212"/>
      <c r="H94" s="213"/>
      <c r="I94" s="71">
        <f t="shared" si="1"/>
        <v>4713.2199999999993</v>
      </c>
    </row>
    <row r="95" spans="2:9" ht="15.75" thickBot="1" x14ac:dyDescent="0.3">
      <c r="B95" s="239">
        <v>44193</v>
      </c>
      <c r="C95" s="27"/>
      <c r="D95" s="73" t="s">
        <v>40</v>
      </c>
      <c r="E95" s="110"/>
      <c r="F95" s="99">
        <v>1375</v>
      </c>
      <c r="G95" s="120"/>
      <c r="H95" s="92"/>
      <c r="I95" s="71">
        <f t="shared" si="1"/>
        <v>6088.2199999999993</v>
      </c>
    </row>
    <row r="96" spans="2:9" ht="15.75" thickBot="1" x14ac:dyDescent="0.3">
      <c r="B96" s="239">
        <v>44193</v>
      </c>
      <c r="C96" s="27"/>
      <c r="D96" s="73" t="s">
        <v>62</v>
      </c>
      <c r="E96" s="110"/>
      <c r="F96" s="99">
        <v>292</v>
      </c>
      <c r="G96" s="120"/>
      <c r="H96" s="92"/>
      <c r="I96" s="71">
        <f t="shared" si="1"/>
        <v>6380.2199999999993</v>
      </c>
    </row>
    <row r="97" spans="2:9" ht="15.75" thickBot="1" x14ac:dyDescent="0.3">
      <c r="B97" s="241">
        <v>44193</v>
      </c>
      <c r="C97" s="263"/>
      <c r="D97" s="77" t="s">
        <v>22</v>
      </c>
      <c r="E97" s="77" t="s">
        <v>41</v>
      </c>
      <c r="F97" s="122"/>
      <c r="G97" s="165">
        <v>1434</v>
      </c>
      <c r="H97" s="264"/>
      <c r="I97" s="71">
        <f t="shared" si="1"/>
        <v>4946.2199999999993</v>
      </c>
    </row>
    <row r="98" spans="2:9" ht="15.75" thickBot="1" x14ac:dyDescent="0.3">
      <c r="B98" s="109">
        <v>44194</v>
      </c>
      <c r="C98" s="265"/>
      <c r="D98" s="69" t="s">
        <v>39</v>
      </c>
      <c r="E98" s="114"/>
      <c r="F98" s="123">
        <v>108.5</v>
      </c>
      <c r="G98" s="138"/>
      <c r="H98" s="266"/>
      <c r="I98" s="71">
        <f t="shared" si="1"/>
        <v>5054.7199999999993</v>
      </c>
    </row>
    <row r="99" spans="2:9" ht="15.75" thickBot="1" x14ac:dyDescent="0.3">
      <c r="B99" s="239">
        <v>44194</v>
      </c>
      <c r="C99" s="27"/>
      <c r="D99" s="73" t="s">
        <v>40</v>
      </c>
      <c r="E99" s="110"/>
      <c r="F99" s="99">
        <v>1374</v>
      </c>
      <c r="G99" s="120"/>
      <c r="H99" s="92"/>
      <c r="I99" s="71">
        <f t="shared" si="1"/>
        <v>6428.7199999999993</v>
      </c>
    </row>
    <row r="100" spans="2:9" ht="15.75" thickBot="1" x14ac:dyDescent="0.3">
      <c r="B100" s="239">
        <v>44194</v>
      </c>
      <c r="C100" s="27"/>
      <c r="D100" s="73" t="s">
        <v>62</v>
      </c>
      <c r="E100" s="110"/>
      <c r="F100" s="99">
        <v>290</v>
      </c>
      <c r="G100" s="120"/>
      <c r="H100" s="92"/>
      <c r="I100" s="71">
        <f t="shared" si="1"/>
        <v>6718.7199999999993</v>
      </c>
    </row>
    <row r="101" spans="2:9" ht="15.75" thickBot="1" x14ac:dyDescent="0.3">
      <c r="B101" s="240">
        <v>44194</v>
      </c>
      <c r="C101" s="60"/>
      <c r="D101" s="18" t="s">
        <v>22</v>
      </c>
      <c r="E101" s="18" t="s">
        <v>41</v>
      </c>
      <c r="F101" s="116"/>
      <c r="G101" s="139"/>
      <c r="H101" s="267"/>
      <c r="I101" s="71">
        <f t="shared" si="1"/>
        <v>6718.7199999999993</v>
      </c>
    </row>
    <row r="102" spans="2:9" ht="15.75" thickBot="1" x14ac:dyDescent="0.3">
      <c r="B102" s="244">
        <v>44195</v>
      </c>
      <c r="C102" s="211"/>
      <c r="D102" s="69" t="s">
        <v>39</v>
      </c>
      <c r="E102" s="114"/>
      <c r="F102" s="204">
        <v>100.5</v>
      </c>
      <c r="G102" s="212"/>
      <c r="H102" s="213"/>
      <c r="I102" s="71">
        <f t="shared" si="1"/>
        <v>6819.2199999999993</v>
      </c>
    </row>
    <row r="103" spans="2:9" ht="15.75" thickBot="1" x14ac:dyDescent="0.3">
      <c r="B103" s="239">
        <v>44195</v>
      </c>
      <c r="C103" s="27"/>
      <c r="D103" s="73" t="s">
        <v>40</v>
      </c>
      <c r="E103" s="110"/>
      <c r="F103" s="99">
        <v>1377</v>
      </c>
      <c r="G103" s="120"/>
      <c r="H103" s="92"/>
      <c r="I103" s="71">
        <f t="shared" si="1"/>
        <v>8196.2199999999993</v>
      </c>
    </row>
    <row r="104" spans="2:9" ht="15.75" thickBot="1" x14ac:dyDescent="0.3">
      <c r="B104" s="239">
        <v>44195</v>
      </c>
      <c r="C104" s="27"/>
      <c r="D104" s="73" t="s">
        <v>62</v>
      </c>
      <c r="E104" s="110"/>
      <c r="F104" s="99">
        <v>293</v>
      </c>
      <c r="G104" s="120"/>
      <c r="H104" s="92"/>
      <c r="I104" s="71">
        <f t="shared" si="1"/>
        <v>8489.2199999999993</v>
      </c>
    </row>
    <row r="105" spans="2:9" ht="15.75" thickBot="1" x14ac:dyDescent="0.3">
      <c r="B105" s="240">
        <v>44195</v>
      </c>
      <c r="C105" s="60"/>
      <c r="D105" s="18" t="s">
        <v>22</v>
      </c>
      <c r="E105" s="18" t="s">
        <v>41</v>
      </c>
      <c r="F105" s="116"/>
      <c r="G105" s="139">
        <v>3642</v>
      </c>
      <c r="H105" s="267"/>
      <c r="I105" s="71">
        <f t="shared" si="1"/>
        <v>4847.2199999999993</v>
      </c>
    </row>
    <row r="106" spans="2:9" ht="15.75" thickBot="1" x14ac:dyDescent="0.3">
      <c r="B106" s="244">
        <v>44196</v>
      </c>
      <c r="C106" s="211"/>
      <c r="D106" s="69" t="s">
        <v>39</v>
      </c>
      <c r="E106" s="114"/>
      <c r="F106" s="204">
        <v>102.5</v>
      </c>
      <c r="G106" s="212"/>
      <c r="H106" s="213"/>
      <c r="I106" s="71">
        <f t="shared" si="1"/>
        <v>4949.7199999999993</v>
      </c>
    </row>
    <row r="107" spans="2:9" ht="15.75" thickBot="1" x14ac:dyDescent="0.3">
      <c r="B107" s="244">
        <v>44196</v>
      </c>
      <c r="C107" s="27"/>
      <c r="D107" s="73" t="s">
        <v>40</v>
      </c>
      <c r="E107" s="110"/>
      <c r="F107" s="99">
        <v>1196</v>
      </c>
      <c r="G107" s="120"/>
      <c r="H107" s="92"/>
      <c r="I107" s="71">
        <f t="shared" si="1"/>
        <v>6145.7199999999993</v>
      </c>
    </row>
    <row r="108" spans="2:9" ht="15.75" thickBot="1" x14ac:dyDescent="0.3">
      <c r="B108" s="244">
        <v>44196</v>
      </c>
      <c r="C108" s="27"/>
      <c r="D108" s="73" t="s">
        <v>62</v>
      </c>
      <c r="E108" s="110"/>
      <c r="F108" s="99">
        <v>0</v>
      </c>
      <c r="G108" s="120"/>
      <c r="H108" s="92"/>
      <c r="I108" s="71">
        <f t="shared" si="1"/>
        <v>6145.7199999999993</v>
      </c>
    </row>
    <row r="109" spans="2:9" ht="15.75" thickBot="1" x14ac:dyDescent="0.3">
      <c r="B109" s="244">
        <v>44196</v>
      </c>
      <c r="C109" s="60"/>
      <c r="D109" s="18" t="s">
        <v>22</v>
      </c>
      <c r="E109" s="18" t="s">
        <v>41</v>
      </c>
      <c r="F109" s="116"/>
      <c r="G109" s="139"/>
      <c r="H109" s="267"/>
      <c r="I109" s="71">
        <f t="shared" si="1"/>
        <v>6145.7199999999993</v>
      </c>
    </row>
    <row r="110" spans="2:9" x14ac:dyDescent="0.25">
      <c r="B110" s="127"/>
      <c r="C110" s="128"/>
      <c r="D110" s="129"/>
      <c r="E110" s="130"/>
      <c r="F110" s="131">
        <f>SUM(F17:F109)</f>
        <v>39411.5</v>
      </c>
      <c r="G110" s="132">
        <f>SUM(G20:G109)</f>
        <v>35820</v>
      </c>
      <c r="H110" s="133">
        <f>SUM(H25:H109)</f>
        <v>1249.76</v>
      </c>
      <c r="I110" s="134"/>
    </row>
    <row r="111" spans="2:9" x14ac:dyDescent="0.25">
      <c r="B111" s="127"/>
      <c r="C111" s="128"/>
      <c r="D111" s="129"/>
      <c r="E111" s="130"/>
      <c r="F111" s="131"/>
      <c r="G111" s="132"/>
      <c r="H111" s="133"/>
      <c r="I111" s="134"/>
    </row>
    <row r="112" spans="2:9" x14ac:dyDescent="0.25">
      <c r="C112" s="128"/>
      <c r="D112" s="136"/>
      <c r="E112" s="136"/>
      <c r="F112" s="99">
        <v>3803.98</v>
      </c>
      <c r="G112" s="27" t="s">
        <v>63</v>
      </c>
      <c r="H112" s="133"/>
      <c r="I112" s="134"/>
    </row>
    <row r="113" spans="2:11" x14ac:dyDescent="0.25">
      <c r="B113" s="127"/>
      <c r="C113" s="128"/>
      <c r="D113" s="129"/>
      <c r="E113" s="130"/>
      <c r="F113" s="99">
        <v>39411.5</v>
      </c>
      <c r="G113" s="27" t="s">
        <v>64</v>
      </c>
      <c r="H113" s="133"/>
      <c r="I113" s="134"/>
    </row>
    <row r="114" spans="2:11" x14ac:dyDescent="0.25">
      <c r="B114" s="127"/>
      <c r="C114" s="128"/>
      <c r="D114" s="129"/>
      <c r="E114" s="130"/>
      <c r="F114" s="99">
        <f>-G110</f>
        <v>-35820</v>
      </c>
      <c r="G114" s="27" t="s">
        <v>65</v>
      </c>
      <c r="H114" s="133"/>
      <c r="I114" s="134"/>
    </row>
    <row r="115" spans="2:11" x14ac:dyDescent="0.25">
      <c r="B115" s="127"/>
      <c r="C115" s="128"/>
      <c r="D115" s="129"/>
      <c r="E115" s="130"/>
      <c r="F115" s="99">
        <v>-1249.76</v>
      </c>
      <c r="G115" s="27" t="s">
        <v>66</v>
      </c>
      <c r="H115" s="135"/>
      <c r="I115" s="134"/>
    </row>
    <row r="116" spans="2:11" x14ac:dyDescent="0.25">
      <c r="B116" s="127"/>
      <c r="C116" s="128"/>
      <c r="D116" s="136"/>
      <c r="E116" s="136"/>
      <c r="F116" s="99">
        <f>SUM(F112:F115)</f>
        <v>6145.720000000003</v>
      </c>
      <c r="G116" s="162" t="s">
        <v>67</v>
      </c>
      <c r="H116" s="135"/>
      <c r="I116" s="134"/>
    </row>
    <row r="117" spans="2:11" x14ac:dyDescent="0.25">
      <c r="B117" s="127"/>
      <c r="C117" s="128"/>
      <c r="D117" s="129"/>
      <c r="E117" s="130"/>
      <c r="F117" s="131"/>
      <c r="G117" s="132"/>
      <c r="H117" s="133"/>
      <c r="I117" s="134"/>
      <c r="J117" s="128"/>
      <c r="K117" s="128"/>
    </row>
    <row r="118" spans="2:11" ht="18" x14ac:dyDescent="0.25">
      <c r="B118" s="371"/>
      <c r="C118" s="128"/>
      <c r="D118" s="128"/>
      <c r="E118" s="368"/>
      <c r="F118" s="369"/>
      <c r="G118" s="370"/>
      <c r="H118" s="371"/>
      <c r="I118" s="368"/>
      <c r="J118" s="128"/>
      <c r="K118" s="128"/>
    </row>
    <row r="119" spans="2:11" x14ac:dyDescent="0.25">
      <c r="B119" s="128"/>
      <c r="C119" s="128"/>
      <c r="D119" s="128"/>
      <c r="E119" s="128"/>
      <c r="F119" s="373"/>
      <c r="G119" s="373"/>
      <c r="H119" s="373"/>
      <c r="I119" s="372"/>
      <c r="J119" s="128"/>
      <c r="K119" s="128"/>
    </row>
    <row r="120" spans="2:11" x14ac:dyDescent="0.25">
      <c r="C120" s="128"/>
      <c r="D120" s="128"/>
      <c r="E120" s="128"/>
      <c r="F120" s="131"/>
      <c r="G120" s="131"/>
      <c r="H120" s="131"/>
      <c r="I120" s="128"/>
      <c r="J120" s="128"/>
      <c r="K120" s="128"/>
    </row>
    <row r="121" spans="2:11" x14ac:dyDescent="0.25">
      <c r="C121" s="128"/>
      <c r="D121" s="128"/>
      <c r="E121" s="128"/>
      <c r="F121" s="128"/>
      <c r="G121" s="128"/>
      <c r="H121" s="128"/>
      <c r="I121" s="128"/>
      <c r="J121" s="128"/>
      <c r="K121" s="128"/>
    </row>
  </sheetData>
  <mergeCells count="11">
    <mergeCell ref="B1:I1"/>
    <mergeCell ref="B2:I2"/>
    <mergeCell ref="B3:I3"/>
    <mergeCell ref="B6:I6"/>
    <mergeCell ref="B8:I8"/>
    <mergeCell ref="B7:I7"/>
    <mergeCell ref="B14:I14"/>
    <mergeCell ref="B9:I9"/>
    <mergeCell ref="B11:I11"/>
    <mergeCell ref="B12:I12"/>
    <mergeCell ref="B13:I13"/>
  </mergeCells>
  <printOptions horizontalCentered="1"/>
  <pageMargins left="0" right="0.11811023622047245" top="0.39370078740157483" bottom="0.39370078740157483" header="0.31496062992125984" footer="0.31496062992125984"/>
  <pageSetup paperSize="9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82"/>
  <sheetViews>
    <sheetView zoomScale="71" zoomScaleNormal="71" zoomScaleSheetLayoutView="39" workbookViewId="0">
      <selection activeCell="A6" sqref="A6:H7"/>
    </sheetView>
  </sheetViews>
  <sheetFormatPr defaultRowHeight="15.75" x14ac:dyDescent="0.25"/>
  <cols>
    <col min="1" max="1" width="22.28515625" style="1" customWidth="1"/>
    <col min="2" max="2" width="71.42578125" customWidth="1"/>
    <col min="3" max="3" width="55.42578125" customWidth="1"/>
    <col min="4" max="4" width="19.7109375" style="2" customWidth="1"/>
    <col min="5" max="5" width="23.7109375" style="4" bestFit="1" customWidth="1"/>
    <col min="6" max="6" width="17.85546875" customWidth="1"/>
    <col min="7" max="7" width="17.140625" style="5" customWidth="1"/>
    <col min="8" max="8" width="18" style="3" customWidth="1"/>
  </cols>
  <sheetData>
    <row r="1" spans="1:8" ht="15" customHeight="1" x14ac:dyDescent="0.25">
      <c r="A1" s="436" t="s">
        <v>36</v>
      </c>
      <c r="B1" s="437"/>
      <c r="C1" s="437"/>
      <c r="D1" s="437"/>
      <c r="E1" s="437"/>
      <c r="F1" s="437"/>
      <c r="G1" s="437"/>
      <c r="H1" s="438"/>
    </row>
    <row r="2" spans="1:8" ht="15" customHeight="1" x14ac:dyDescent="0.25">
      <c r="A2" s="439" t="s">
        <v>37</v>
      </c>
      <c r="B2" s="440"/>
      <c r="C2" s="440"/>
      <c r="D2" s="440"/>
      <c r="E2" s="440"/>
      <c r="F2" s="440"/>
      <c r="G2" s="440"/>
      <c r="H2" s="441"/>
    </row>
    <row r="3" spans="1:8" ht="15" customHeight="1" x14ac:dyDescent="0.25">
      <c r="A3" s="439" t="s">
        <v>38</v>
      </c>
      <c r="B3" s="440"/>
      <c r="C3" s="440"/>
      <c r="D3" s="440"/>
      <c r="E3" s="440"/>
      <c r="F3" s="440"/>
      <c r="G3" s="440"/>
      <c r="H3" s="441"/>
    </row>
    <row r="4" spans="1:8" ht="15" customHeight="1" x14ac:dyDescent="0.25">
      <c r="A4" s="171"/>
      <c r="B4" s="172"/>
      <c r="C4" s="172"/>
      <c r="D4" s="172"/>
      <c r="E4" s="172"/>
      <c r="F4" s="172"/>
      <c r="G4" s="172"/>
      <c r="H4" s="173"/>
    </row>
    <row r="5" spans="1:8" ht="15" customHeight="1" thickBot="1" x14ac:dyDescent="0.3">
      <c r="A5" s="171"/>
      <c r="B5" s="172"/>
      <c r="C5" s="172"/>
      <c r="D5" s="172"/>
      <c r="E5" s="172"/>
      <c r="F5" s="172"/>
      <c r="G5" s="172"/>
      <c r="H5" s="173"/>
    </row>
    <row r="6" spans="1:8" ht="15" customHeight="1" x14ac:dyDescent="0.25">
      <c r="A6" s="501" t="s">
        <v>338</v>
      </c>
      <c r="B6" s="502"/>
      <c r="C6" s="502"/>
      <c r="D6" s="502"/>
      <c r="E6" s="502"/>
      <c r="F6" s="502"/>
      <c r="G6" s="502"/>
      <c r="H6" s="503"/>
    </row>
    <row r="7" spans="1:8" ht="15" customHeight="1" x14ac:dyDescent="0.25">
      <c r="A7" s="504"/>
      <c r="B7" s="505"/>
      <c r="C7" s="505"/>
      <c r="D7" s="505"/>
      <c r="E7" s="505"/>
      <c r="F7" s="505"/>
      <c r="G7" s="505"/>
      <c r="H7" s="506"/>
    </row>
    <row r="8" spans="1:8" ht="15" customHeight="1" thickBot="1" x14ac:dyDescent="0.3">
      <c r="A8" s="8"/>
      <c r="B8" s="9"/>
      <c r="C8" s="9"/>
      <c r="D8" s="10"/>
      <c r="E8" s="11"/>
      <c r="F8" s="9"/>
      <c r="G8" s="12"/>
      <c r="H8" s="13"/>
    </row>
    <row r="9" spans="1:8" ht="15" customHeight="1" x14ac:dyDescent="0.25">
      <c r="A9" s="495" t="s">
        <v>42</v>
      </c>
      <c r="B9" s="496"/>
      <c r="C9" s="496"/>
      <c r="D9" s="496"/>
      <c r="E9" s="496"/>
      <c r="F9" s="496"/>
      <c r="G9" s="496"/>
      <c r="H9" s="497"/>
    </row>
    <row r="10" spans="1:8" ht="15" customHeight="1" x14ac:dyDescent="0.25">
      <c r="A10" s="498" t="s">
        <v>43</v>
      </c>
      <c r="B10" s="499"/>
      <c r="C10" s="499"/>
      <c r="D10" s="499"/>
      <c r="E10" s="499"/>
      <c r="F10" s="499"/>
      <c r="G10" s="499"/>
      <c r="H10" s="500"/>
    </row>
    <row r="11" spans="1:8" ht="13.5" customHeight="1" x14ac:dyDescent="0.25">
      <c r="A11" s="498" t="s">
        <v>47</v>
      </c>
      <c r="B11" s="499"/>
      <c r="C11" s="499"/>
      <c r="D11" s="499"/>
      <c r="E11" s="499"/>
      <c r="F11" s="499"/>
      <c r="G11" s="499"/>
      <c r="H11" s="500"/>
    </row>
    <row r="12" spans="1:8" x14ac:dyDescent="0.25">
      <c r="A12" s="498" t="s">
        <v>48</v>
      </c>
      <c r="B12" s="499"/>
      <c r="C12" s="499"/>
      <c r="D12" s="499"/>
      <c r="E12" s="499"/>
      <c r="F12" s="499"/>
      <c r="G12" s="499"/>
      <c r="H12" s="500"/>
    </row>
    <row r="13" spans="1:8" ht="16.5" thickBot="1" x14ac:dyDescent="0.3">
      <c r="A13" s="507" t="s">
        <v>52</v>
      </c>
      <c r="B13" s="508"/>
      <c r="C13" s="508"/>
      <c r="D13" s="508"/>
      <c r="E13" s="508"/>
      <c r="F13" s="508"/>
      <c r="G13" s="508"/>
      <c r="H13" s="509"/>
    </row>
    <row r="14" spans="1:8" ht="24" customHeight="1" thickBot="1" x14ac:dyDescent="0.3">
      <c r="A14" s="510" t="s">
        <v>53</v>
      </c>
      <c r="B14" s="511"/>
      <c r="C14" s="511"/>
      <c r="D14" s="511"/>
      <c r="E14" s="511"/>
      <c r="F14" s="511"/>
      <c r="G14" s="511"/>
      <c r="H14" s="511"/>
    </row>
    <row r="15" spans="1:8" ht="15" customHeight="1" x14ac:dyDescent="0.25">
      <c r="A15" s="512" t="s">
        <v>24</v>
      </c>
      <c r="B15" s="400" t="s">
        <v>7</v>
      </c>
      <c r="C15" s="402" t="s">
        <v>25</v>
      </c>
      <c r="D15" s="404" t="s">
        <v>8</v>
      </c>
      <c r="E15" s="396" t="s">
        <v>9</v>
      </c>
      <c r="F15" s="398" t="s">
        <v>10</v>
      </c>
      <c r="G15" s="514" t="s">
        <v>26</v>
      </c>
      <c r="H15" s="514" t="s">
        <v>32</v>
      </c>
    </row>
    <row r="16" spans="1:8" ht="45.75" customHeight="1" thickBot="1" x14ac:dyDescent="0.3">
      <c r="A16" s="513"/>
      <c r="B16" s="401"/>
      <c r="C16" s="403"/>
      <c r="D16" s="405"/>
      <c r="E16" s="397"/>
      <c r="F16" s="399"/>
      <c r="G16" s="515"/>
      <c r="H16" s="515"/>
    </row>
    <row r="17" spans="1:8" ht="15" customHeight="1" x14ac:dyDescent="0.25">
      <c r="A17" s="516" t="s">
        <v>27</v>
      </c>
      <c r="B17" s="333" t="s">
        <v>113</v>
      </c>
      <c r="C17" s="333" t="s">
        <v>112</v>
      </c>
      <c r="D17" s="334">
        <v>804.92</v>
      </c>
      <c r="E17" s="335">
        <v>44169</v>
      </c>
      <c r="F17" s="333" t="s">
        <v>111</v>
      </c>
      <c r="G17" s="482">
        <f>D84/D259</f>
        <v>0.25927394535078802</v>
      </c>
      <c r="H17" s="488">
        <v>0.36980000000000002</v>
      </c>
    </row>
    <row r="18" spans="1:8" ht="15" customHeight="1" x14ac:dyDescent="0.25">
      <c r="A18" s="517"/>
      <c r="B18" s="333" t="s">
        <v>246</v>
      </c>
      <c r="C18" s="333" t="s">
        <v>112</v>
      </c>
      <c r="D18" s="334">
        <v>840.94</v>
      </c>
      <c r="E18" s="335">
        <v>44169</v>
      </c>
      <c r="F18" s="333" t="s">
        <v>111</v>
      </c>
      <c r="G18" s="483"/>
      <c r="H18" s="489"/>
    </row>
    <row r="19" spans="1:8" ht="15" customHeight="1" x14ac:dyDescent="0.25">
      <c r="A19" s="517"/>
      <c r="B19" s="333" t="s">
        <v>114</v>
      </c>
      <c r="C19" s="333" t="s">
        <v>112</v>
      </c>
      <c r="D19" s="334">
        <v>684.84</v>
      </c>
      <c r="E19" s="335">
        <v>44169</v>
      </c>
      <c r="F19" s="333" t="s">
        <v>111</v>
      </c>
      <c r="G19" s="483"/>
      <c r="H19" s="489"/>
    </row>
    <row r="20" spans="1:8" ht="15" customHeight="1" x14ac:dyDescent="0.25">
      <c r="A20" s="517"/>
      <c r="B20" s="333" t="s">
        <v>115</v>
      </c>
      <c r="C20" s="333" t="s">
        <v>112</v>
      </c>
      <c r="D20" s="334">
        <v>2069.9899999999998</v>
      </c>
      <c r="E20" s="335">
        <v>44169</v>
      </c>
      <c r="F20" s="333" t="s">
        <v>111</v>
      </c>
      <c r="G20" s="483"/>
      <c r="H20" s="489"/>
    </row>
    <row r="21" spans="1:8" ht="15" customHeight="1" x14ac:dyDescent="0.25">
      <c r="A21" s="517"/>
      <c r="B21" s="333" t="s">
        <v>116</v>
      </c>
      <c r="C21" s="333" t="s">
        <v>112</v>
      </c>
      <c r="D21" s="334">
        <v>3665.66</v>
      </c>
      <c r="E21" s="335">
        <v>44169</v>
      </c>
      <c r="F21" s="333" t="s">
        <v>111</v>
      </c>
      <c r="G21" s="483"/>
      <c r="H21" s="489"/>
    </row>
    <row r="22" spans="1:8" ht="15" customHeight="1" x14ac:dyDescent="0.25">
      <c r="A22" s="517"/>
      <c r="B22" s="333" t="s">
        <v>247</v>
      </c>
      <c r="C22" s="333" t="s">
        <v>112</v>
      </c>
      <c r="D22" s="334">
        <v>891.81</v>
      </c>
      <c r="E22" s="335">
        <v>44169</v>
      </c>
      <c r="F22" s="333" t="s">
        <v>111</v>
      </c>
      <c r="G22" s="483"/>
      <c r="H22" s="489"/>
    </row>
    <row r="23" spans="1:8" ht="15" customHeight="1" x14ac:dyDescent="0.25">
      <c r="A23" s="517"/>
      <c r="B23" s="333" t="s">
        <v>118</v>
      </c>
      <c r="C23" s="333" t="s">
        <v>117</v>
      </c>
      <c r="D23" s="334">
        <v>404.8</v>
      </c>
      <c r="E23" s="335">
        <v>44169</v>
      </c>
      <c r="F23" s="333" t="s">
        <v>111</v>
      </c>
      <c r="G23" s="483"/>
      <c r="H23" s="489"/>
    </row>
    <row r="24" spans="1:8" ht="15" customHeight="1" x14ac:dyDescent="0.25">
      <c r="A24" s="517"/>
      <c r="B24" s="333" t="s">
        <v>119</v>
      </c>
      <c r="C24" s="333" t="s">
        <v>112</v>
      </c>
      <c r="D24" s="334">
        <v>768.1</v>
      </c>
      <c r="E24" s="335">
        <v>44169</v>
      </c>
      <c r="F24" s="333" t="s">
        <v>111</v>
      </c>
      <c r="G24" s="483"/>
      <c r="H24" s="489"/>
    </row>
    <row r="25" spans="1:8" ht="15" customHeight="1" x14ac:dyDescent="0.25">
      <c r="A25" s="517"/>
      <c r="B25" s="333" t="s">
        <v>120</v>
      </c>
      <c r="C25" s="333" t="s">
        <v>112</v>
      </c>
      <c r="D25" s="334">
        <v>873.05</v>
      </c>
      <c r="E25" s="335">
        <v>44169</v>
      </c>
      <c r="F25" s="333" t="s">
        <v>111</v>
      </c>
      <c r="G25" s="483"/>
      <c r="H25" s="489"/>
    </row>
    <row r="26" spans="1:8" ht="15" customHeight="1" x14ac:dyDescent="0.25">
      <c r="A26" s="517"/>
      <c r="B26" s="333" t="s">
        <v>121</v>
      </c>
      <c r="C26" s="333" t="s">
        <v>112</v>
      </c>
      <c r="D26" s="334">
        <v>790.5</v>
      </c>
      <c r="E26" s="335">
        <v>44169</v>
      </c>
      <c r="F26" s="333" t="s">
        <v>111</v>
      </c>
      <c r="G26" s="483"/>
      <c r="H26" s="489"/>
    </row>
    <row r="27" spans="1:8" ht="15" customHeight="1" x14ac:dyDescent="0.25">
      <c r="A27" s="517"/>
      <c r="B27" s="333" t="s">
        <v>122</v>
      </c>
      <c r="C27" s="333" t="s">
        <v>112</v>
      </c>
      <c r="D27" s="334">
        <v>364.94</v>
      </c>
      <c r="E27" s="335">
        <v>44169</v>
      </c>
      <c r="F27" s="333" t="s">
        <v>111</v>
      </c>
      <c r="G27" s="483"/>
      <c r="H27" s="489"/>
    </row>
    <row r="28" spans="1:8" ht="15" customHeight="1" x14ac:dyDescent="0.25">
      <c r="A28" s="517"/>
      <c r="B28" s="333" t="s">
        <v>124</v>
      </c>
      <c r="C28" s="333" t="s">
        <v>112</v>
      </c>
      <c r="D28" s="334">
        <v>773.19</v>
      </c>
      <c r="E28" s="335">
        <v>44169</v>
      </c>
      <c r="F28" s="333" t="s">
        <v>123</v>
      </c>
      <c r="G28" s="483"/>
      <c r="H28" s="489"/>
    </row>
    <row r="29" spans="1:8" ht="15" customHeight="1" x14ac:dyDescent="0.25">
      <c r="A29" s="517"/>
      <c r="B29" s="333" t="s">
        <v>125</v>
      </c>
      <c r="C29" s="333" t="s">
        <v>112</v>
      </c>
      <c r="D29" s="334">
        <v>768.1</v>
      </c>
      <c r="E29" s="335">
        <v>44169</v>
      </c>
      <c r="F29" s="333" t="s">
        <v>111</v>
      </c>
      <c r="G29" s="483"/>
      <c r="H29" s="489"/>
    </row>
    <row r="30" spans="1:8" ht="15" customHeight="1" x14ac:dyDescent="0.25">
      <c r="A30" s="517"/>
      <c r="B30" s="333" t="s">
        <v>126</v>
      </c>
      <c r="C30" s="333" t="s">
        <v>112</v>
      </c>
      <c r="D30" s="334">
        <v>699.7</v>
      </c>
      <c r="E30" s="335">
        <v>44169</v>
      </c>
      <c r="F30" s="333" t="s">
        <v>111</v>
      </c>
      <c r="G30" s="483"/>
      <c r="H30" s="489"/>
    </row>
    <row r="31" spans="1:8" ht="15" customHeight="1" x14ac:dyDescent="0.25">
      <c r="A31" s="517"/>
      <c r="B31" s="333" t="s">
        <v>128</v>
      </c>
      <c r="C31" s="333" t="s">
        <v>112</v>
      </c>
      <c r="D31" s="334">
        <v>795.98</v>
      </c>
      <c r="E31" s="335">
        <v>44169</v>
      </c>
      <c r="F31" s="333" t="s">
        <v>127</v>
      </c>
      <c r="G31" s="483"/>
      <c r="H31" s="489"/>
    </row>
    <row r="32" spans="1:8" ht="15" customHeight="1" x14ac:dyDescent="0.25">
      <c r="A32" s="517"/>
      <c r="B32" s="333" t="s">
        <v>129</v>
      </c>
      <c r="C32" s="333" t="s">
        <v>112</v>
      </c>
      <c r="D32" s="334">
        <v>1068.6099999999999</v>
      </c>
      <c r="E32" s="335">
        <v>44169</v>
      </c>
      <c r="F32" s="333" t="s">
        <v>111</v>
      </c>
      <c r="G32" s="483"/>
      <c r="H32" s="489"/>
    </row>
    <row r="33" spans="1:8" ht="15" customHeight="1" x14ac:dyDescent="0.25">
      <c r="A33" s="517"/>
      <c r="B33" s="333" t="s">
        <v>130</v>
      </c>
      <c r="C33" s="333" t="s">
        <v>112</v>
      </c>
      <c r="D33" s="334">
        <v>1038.46</v>
      </c>
      <c r="E33" s="335">
        <v>44169</v>
      </c>
      <c r="F33" s="333" t="s">
        <v>123</v>
      </c>
      <c r="G33" s="483"/>
      <c r="H33" s="489"/>
    </row>
    <row r="34" spans="1:8" ht="15" customHeight="1" x14ac:dyDescent="0.25">
      <c r="A34" s="517"/>
      <c r="B34" s="333" t="s">
        <v>131</v>
      </c>
      <c r="C34" s="333" t="s">
        <v>112</v>
      </c>
      <c r="D34" s="334">
        <v>851.04</v>
      </c>
      <c r="E34" s="335">
        <v>44169</v>
      </c>
      <c r="F34" s="333" t="s">
        <v>123</v>
      </c>
      <c r="G34" s="483"/>
      <c r="H34" s="489"/>
    </row>
    <row r="35" spans="1:8" ht="15" customHeight="1" x14ac:dyDescent="0.25">
      <c r="A35" s="517"/>
      <c r="B35" s="333" t="s">
        <v>132</v>
      </c>
      <c r="C35" s="333" t="s">
        <v>112</v>
      </c>
      <c r="D35" s="334">
        <v>1628.85</v>
      </c>
      <c r="E35" s="335">
        <v>44169</v>
      </c>
      <c r="F35" s="333" t="s">
        <v>123</v>
      </c>
      <c r="G35" s="483"/>
      <c r="H35" s="489"/>
    </row>
    <row r="36" spans="1:8" ht="15" customHeight="1" x14ac:dyDescent="0.25">
      <c r="A36" s="517"/>
      <c r="B36" s="333" t="s">
        <v>134</v>
      </c>
      <c r="C36" s="333" t="s">
        <v>112</v>
      </c>
      <c r="D36" s="334">
        <v>1573.3</v>
      </c>
      <c r="E36" s="335">
        <v>44169</v>
      </c>
      <c r="F36" s="333" t="s">
        <v>111</v>
      </c>
      <c r="G36" s="483"/>
      <c r="H36" s="489"/>
    </row>
    <row r="37" spans="1:8" ht="15" customHeight="1" x14ac:dyDescent="0.25">
      <c r="A37" s="517"/>
      <c r="B37" s="333" t="s">
        <v>133</v>
      </c>
      <c r="C37" s="333" t="s">
        <v>112</v>
      </c>
      <c r="D37" s="334">
        <v>2232.19</v>
      </c>
      <c r="E37" s="335">
        <v>44169</v>
      </c>
      <c r="F37" s="333" t="s">
        <v>111</v>
      </c>
      <c r="G37" s="483"/>
      <c r="H37" s="489"/>
    </row>
    <row r="38" spans="1:8" ht="15" customHeight="1" x14ac:dyDescent="0.25">
      <c r="A38" s="517"/>
      <c r="B38" s="345" t="s">
        <v>148</v>
      </c>
      <c r="C38" s="333" t="s">
        <v>147</v>
      </c>
      <c r="D38" s="334">
        <v>3531.52</v>
      </c>
      <c r="E38" s="335">
        <v>44172</v>
      </c>
      <c r="F38" s="333" t="s">
        <v>73</v>
      </c>
      <c r="G38" s="483"/>
      <c r="H38" s="489"/>
    </row>
    <row r="39" spans="1:8" ht="15" customHeight="1" x14ac:dyDescent="0.25">
      <c r="A39" s="517"/>
      <c r="B39" s="333" t="s">
        <v>119</v>
      </c>
      <c r="C39" s="333" t="s">
        <v>173</v>
      </c>
      <c r="D39" s="334">
        <v>1026.08</v>
      </c>
      <c r="E39" s="335">
        <v>44175</v>
      </c>
      <c r="F39" s="333" t="s">
        <v>111</v>
      </c>
      <c r="G39" s="483"/>
      <c r="H39" s="489"/>
    </row>
    <row r="40" spans="1:8" ht="15" customHeight="1" x14ac:dyDescent="0.25">
      <c r="A40" s="517"/>
      <c r="B40" s="257" t="s">
        <v>113</v>
      </c>
      <c r="C40" s="257" t="s">
        <v>248</v>
      </c>
      <c r="D40" s="337">
        <v>552</v>
      </c>
      <c r="E40" s="256">
        <v>44183</v>
      </c>
      <c r="F40" s="257" t="s">
        <v>111</v>
      </c>
      <c r="G40" s="483"/>
      <c r="H40" s="489"/>
    </row>
    <row r="41" spans="1:8" ht="15" customHeight="1" x14ac:dyDescent="0.25">
      <c r="A41" s="517"/>
      <c r="B41" s="257" t="s">
        <v>113</v>
      </c>
      <c r="C41" s="257" t="s">
        <v>245</v>
      </c>
      <c r="D41" s="337">
        <v>704.67</v>
      </c>
      <c r="E41" s="256">
        <v>44183</v>
      </c>
      <c r="F41" s="257" t="s">
        <v>111</v>
      </c>
      <c r="G41" s="483"/>
      <c r="H41" s="489"/>
    </row>
    <row r="42" spans="1:8" ht="15" customHeight="1" x14ac:dyDescent="0.25">
      <c r="A42" s="517"/>
      <c r="B42" s="257" t="s">
        <v>246</v>
      </c>
      <c r="C42" s="257" t="s">
        <v>248</v>
      </c>
      <c r="D42" s="337">
        <v>552</v>
      </c>
      <c r="E42" s="256">
        <v>44183</v>
      </c>
      <c r="F42" s="257" t="s">
        <v>111</v>
      </c>
      <c r="G42" s="483"/>
      <c r="H42" s="489"/>
    </row>
    <row r="43" spans="1:8" ht="15" customHeight="1" x14ac:dyDescent="0.25">
      <c r="A43" s="517"/>
      <c r="B43" s="257" t="s">
        <v>246</v>
      </c>
      <c r="C43" s="257" t="s">
        <v>245</v>
      </c>
      <c r="D43" s="337">
        <v>313.44</v>
      </c>
      <c r="E43" s="256">
        <v>44183</v>
      </c>
      <c r="F43" s="257" t="s">
        <v>111</v>
      </c>
      <c r="G43" s="483"/>
      <c r="H43" s="489"/>
    </row>
    <row r="44" spans="1:8" ht="15" customHeight="1" x14ac:dyDescent="0.25">
      <c r="A44" s="517"/>
      <c r="B44" s="257" t="s">
        <v>115</v>
      </c>
      <c r="C44" s="257" t="s">
        <v>248</v>
      </c>
      <c r="D44" s="337">
        <v>1200</v>
      </c>
      <c r="E44" s="256">
        <v>44183</v>
      </c>
      <c r="F44" s="257" t="s">
        <v>111</v>
      </c>
      <c r="G44" s="483"/>
      <c r="H44" s="489"/>
    </row>
    <row r="45" spans="1:8" ht="15" customHeight="1" x14ac:dyDescent="0.25">
      <c r="A45" s="517"/>
      <c r="B45" s="257" t="s">
        <v>115</v>
      </c>
      <c r="C45" s="257" t="s">
        <v>245</v>
      </c>
      <c r="D45" s="337">
        <v>603.78</v>
      </c>
      <c r="E45" s="256">
        <v>44183</v>
      </c>
      <c r="F45" s="257" t="s">
        <v>111</v>
      </c>
      <c r="G45" s="483"/>
      <c r="H45" s="489"/>
    </row>
    <row r="46" spans="1:8" ht="15" customHeight="1" x14ac:dyDescent="0.25">
      <c r="A46" s="517"/>
      <c r="B46" s="257" t="s">
        <v>116</v>
      </c>
      <c r="C46" s="257" t="s">
        <v>248</v>
      </c>
      <c r="D46" s="337">
        <v>1167.53</v>
      </c>
      <c r="E46" s="256">
        <v>44183</v>
      </c>
      <c r="F46" s="257" t="s">
        <v>111</v>
      </c>
      <c r="G46" s="483"/>
      <c r="H46" s="489"/>
    </row>
    <row r="47" spans="1:8" ht="15" customHeight="1" x14ac:dyDescent="0.25">
      <c r="A47" s="517"/>
      <c r="B47" s="257" t="s">
        <v>116</v>
      </c>
      <c r="C47" s="257" t="s">
        <v>245</v>
      </c>
      <c r="D47" s="337">
        <v>2164.67</v>
      </c>
      <c r="E47" s="256">
        <v>44183</v>
      </c>
      <c r="F47" s="257" t="s">
        <v>111</v>
      </c>
      <c r="G47" s="483"/>
      <c r="H47" s="489"/>
    </row>
    <row r="48" spans="1:8" ht="15" customHeight="1" x14ac:dyDescent="0.25">
      <c r="A48" s="517"/>
      <c r="B48" s="257" t="s">
        <v>247</v>
      </c>
      <c r="C48" s="257" t="s">
        <v>248</v>
      </c>
      <c r="D48" s="337">
        <v>552</v>
      </c>
      <c r="E48" s="256">
        <v>44183</v>
      </c>
      <c r="F48" s="257" t="s">
        <v>111</v>
      </c>
      <c r="G48" s="483"/>
      <c r="H48" s="489"/>
    </row>
    <row r="49" spans="1:8" ht="15" customHeight="1" x14ac:dyDescent="0.25">
      <c r="A49" s="517"/>
      <c r="B49" s="257" t="s">
        <v>247</v>
      </c>
      <c r="C49" s="257" t="s">
        <v>245</v>
      </c>
      <c r="D49" s="337">
        <v>912.47</v>
      </c>
      <c r="E49" s="256">
        <v>44183</v>
      </c>
      <c r="F49" s="257" t="s">
        <v>111</v>
      </c>
      <c r="G49" s="483"/>
      <c r="H49" s="489"/>
    </row>
    <row r="50" spans="1:8" ht="15" customHeight="1" x14ac:dyDescent="0.25">
      <c r="A50" s="517"/>
      <c r="B50" s="257" t="s">
        <v>119</v>
      </c>
      <c r="C50" s="257" t="s">
        <v>248</v>
      </c>
      <c r="D50" s="337">
        <v>284.89999999999998</v>
      </c>
      <c r="E50" s="256">
        <v>44183</v>
      </c>
      <c r="F50" s="257" t="s">
        <v>111</v>
      </c>
      <c r="G50" s="483"/>
      <c r="H50" s="489"/>
    </row>
    <row r="51" spans="1:8" ht="15" customHeight="1" x14ac:dyDescent="0.25">
      <c r="A51" s="517"/>
      <c r="B51" s="257" t="s">
        <v>119</v>
      </c>
      <c r="C51" s="257" t="s">
        <v>245</v>
      </c>
      <c r="D51" s="337">
        <v>841.27</v>
      </c>
      <c r="E51" s="256">
        <v>44183</v>
      </c>
      <c r="F51" s="257" t="s">
        <v>111</v>
      </c>
      <c r="G51" s="483"/>
      <c r="H51" s="489"/>
    </row>
    <row r="52" spans="1:8" ht="15" customHeight="1" x14ac:dyDescent="0.25">
      <c r="A52" s="517"/>
      <c r="B52" s="257" t="s">
        <v>121</v>
      </c>
      <c r="C52" s="257" t="s">
        <v>248</v>
      </c>
      <c r="D52" s="337">
        <v>552</v>
      </c>
      <c r="E52" s="256">
        <v>44183</v>
      </c>
      <c r="F52" s="257" t="s">
        <v>111</v>
      </c>
      <c r="G52" s="483"/>
      <c r="H52" s="489"/>
    </row>
    <row r="53" spans="1:8" ht="15" customHeight="1" x14ac:dyDescent="0.25">
      <c r="A53" s="517"/>
      <c r="B53" s="257" t="s">
        <v>121</v>
      </c>
      <c r="C53" s="257" t="s">
        <v>245</v>
      </c>
      <c r="D53" s="337">
        <v>670.26</v>
      </c>
      <c r="E53" s="256">
        <v>44183</v>
      </c>
      <c r="F53" s="257" t="s">
        <v>111</v>
      </c>
      <c r="G53" s="483"/>
      <c r="H53" s="489"/>
    </row>
    <row r="54" spans="1:8" ht="15" customHeight="1" x14ac:dyDescent="0.25">
      <c r="A54" s="517"/>
      <c r="B54" s="257" t="s">
        <v>122</v>
      </c>
      <c r="C54" s="257" t="s">
        <v>248</v>
      </c>
      <c r="D54" s="337">
        <v>552</v>
      </c>
      <c r="E54" s="256">
        <v>44183</v>
      </c>
      <c r="F54" s="257" t="s">
        <v>111</v>
      </c>
      <c r="G54" s="483"/>
      <c r="H54" s="489"/>
    </row>
    <row r="55" spans="1:8" ht="15" customHeight="1" x14ac:dyDescent="0.25">
      <c r="A55" s="517"/>
      <c r="B55" s="257" t="s">
        <v>122</v>
      </c>
      <c r="C55" s="257" t="s">
        <v>245</v>
      </c>
      <c r="D55" s="337">
        <v>275.85000000000002</v>
      </c>
      <c r="E55" s="256">
        <v>44183</v>
      </c>
      <c r="F55" s="257" t="s">
        <v>111</v>
      </c>
      <c r="G55" s="483"/>
      <c r="H55" s="489"/>
    </row>
    <row r="56" spans="1:8" ht="15" customHeight="1" x14ac:dyDescent="0.25">
      <c r="A56" s="517"/>
      <c r="B56" s="257" t="s">
        <v>124</v>
      </c>
      <c r="C56" s="257" t="s">
        <v>248</v>
      </c>
      <c r="D56" s="337">
        <v>552</v>
      </c>
      <c r="E56" s="256">
        <v>44183</v>
      </c>
      <c r="F56" s="257" t="s">
        <v>111</v>
      </c>
      <c r="G56" s="483"/>
      <c r="H56" s="489"/>
    </row>
    <row r="57" spans="1:8" ht="15" customHeight="1" x14ac:dyDescent="0.25">
      <c r="A57" s="517"/>
      <c r="B57" s="257" t="s">
        <v>124</v>
      </c>
      <c r="C57" s="257" t="s">
        <v>245</v>
      </c>
      <c r="D57" s="337">
        <v>712.63</v>
      </c>
      <c r="E57" s="256">
        <v>44183</v>
      </c>
      <c r="F57" s="257" t="s">
        <v>111</v>
      </c>
      <c r="G57" s="483"/>
      <c r="H57" s="489"/>
    </row>
    <row r="58" spans="1:8" ht="15" customHeight="1" x14ac:dyDescent="0.25">
      <c r="A58" s="517"/>
      <c r="B58" s="257" t="s">
        <v>125</v>
      </c>
      <c r="C58" s="257" t="s">
        <v>248</v>
      </c>
      <c r="D58" s="337">
        <v>552</v>
      </c>
      <c r="E58" s="256">
        <v>44183</v>
      </c>
      <c r="F58" s="257" t="s">
        <v>111</v>
      </c>
      <c r="G58" s="483"/>
      <c r="H58" s="489"/>
    </row>
    <row r="59" spans="1:8" ht="15" customHeight="1" x14ac:dyDescent="0.25">
      <c r="A59" s="517"/>
      <c r="B59" s="257" t="s">
        <v>125</v>
      </c>
      <c r="C59" s="257" t="s">
        <v>245</v>
      </c>
      <c r="D59" s="337">
        <v>567.97</v>
      </c>
      <c r="E59" s="256">
        <v>44183</v>
      </c>
      <c r="F59" s="257" t="s">
        <v>111</v>
      </c>
      <c r="G59" s="483"/>
      <c r="H59" s="489"/>
    </row>
    <row r="60" spans="1:8" ht="15" customHeight="1" x14ac:dyDescent="0.25">
      <c r="A60" s="517"/>
      <c r="B60" s="257" t="s">
        <v>126</v>
      </c>
      <c r="C60" s="257" t="s">
        <v>248</v>
      </c>
      <c r="D60" s="337">
        <v>552</v>
      </c>
      <c r="E60" s="256">
        <v>44183</v>
      </c>
      <c r="F60" s="257" t="s">
        <v>111</v>
      </c>
      <c r="G60" s="483"/>
      <c r="H60" s="489"/>
    </row>
    <row r="61" spans="1:8" ht="15" customHeight="1" x14ac:dyDescent="0.25">
      <c r="A61" s="517"/>
      <c r="B61" s="257" t="s">
        <v>126</v>
      </c>
      <c r="C61" s="257" t="s">
        <v>245</v>
      </c>
      <c r="D61" s="337">
        <v>442.08</v>
      </c>
      <c r="E61" s="256">
        <v>44183</v>
      </c>
      <c r="F61" s="257" t="s">
        <v>111</v>
      </c>
      <c r="G61" s="483"/>
      <c r="H61" s="489"/>
    </row>
    <row r="62" spans="1:8" ht="15" customHeight="1" x14ac:dyDescent="0.25">
      <c r="A62" s="517"/>
      <c r="B62" s="257" t="s">
        <v>128</v>
      </c>
      <c r="C62" s="257" t="s">
        <v>248</v>
      </c>
      <c r="D62" s="337">
        <v>552</v>
      </c>
      <c r="E62" s="256">
        <v>44183</v>
      </c>
      <c r="F62" s="257" t="s">
        <v>111</v>
      </c>
      <c r="G62" s="483"/>
      <c r="H62" s="489"/>
    </row>
    <row r="63" spans="1:8" ht="15" customHeight="1" x14ac:dyDescent="0.25">
      <c r="A63" s="517"/>
      <c r="B63" s="257" t="s">
        <v>128</v>
      </c>
      <c r="C63" s="257" t="s">
        <v>245</v>
      </c>
      <c r="D63" s="337">
        <v>802.51</v>
      </c>
      <c r="E63" s="256">
        <v>44183</v>
      </c>
      <c r="F63" s="257" t="s">
        <v>111</v>
      </c>
      <c r="G63" s="483"/>
      <c r="H63" s="489"/>
    </row>
    <row r="64" spans="1:8" ht="15" customHeight="1" x14ac:dyDescent="0.25">
      <c r="A64" s="517"/>
      <c r="B64" s="257" t="s">
        <v>129</v>
      </c>
      <c r="C64" s="257" t="s">
        <v>248</v>
      </c>
      <c r="D64" s="337">
        <v>552</v>
      </c>
      <c r="E64" s="256">
        <v>44183</v>
      </c>
      <c r="F64" s="257" t="s">
        <v>111</v>
      </c>
      <c r="G64" s="483"/>
      <c r="H64" s="489"/>
    </row>
    <row r="65" spans="1:8" ht="15" customHeight="1" x14ac:dyDescent="0.25">
      <c r="A65" s="517"/>
      <c r="B65" s="257" t="s">
        <v>129</v>
      </c>
      <c r="C65" s="257" t="s">
        <v>245</v>
      </c>
      <c r="D65" s="337">
        <v>1107.1600000000001</v>
      </c>
      <c r="E65" s="256">
        <v>44183</v>
      </c>
      <c r="F65" s="257" t="s">
        <v>111</v>
      </c>
      <c r="G65" s="483"/>
      <c r="H65" s="489"/>
    </row>
    <row r="66" spans="1:8" ht="15" customHeight="1" x14ac:dyDescent="0.25">
      <c r="A66" s="517"/>
      <c r="B66" s="257" t="s">
        <v>130</v>
      </c>
      <c r="C66" s="257" t="s">
        <v>248</v>
      </c>
      <c r="D66" s="337">
        <v>680.86</v>
      </c>
      <c r="E66" s="256">
        <v>44183</v>
      </c>
      <c r="F66" s="257" t="s">
        <v>123</v>
      </c>
      <c r="G66" s="483"/>
      <c r="H66" s="489"/>
    </row>
    <row r="67" spans="1:8" ht="15" customHeight="1" x14ac:dyDescent="0.25">
      <c r="A67" s="517"/>
      <c r="B67" s="257" t="s">
        <v>130</v>
      </c>
      <c r="C67" s="257" t="s">
        <v>245</v>
      </c>
      <c r="D67" s="337">
        <v>1281.8599999999999</v>
      </c>
      <c r="E67" s="256">
        <v>44183</v>
      </c>
      <c r="F67" s="257" t="s">
        <v>111</v>
      </c>
      <c r="G67" s="483"/>
      <c r="H67" s="489"/>
    </row>
    <row r="68" spans="1:8" ht="15" customHeight="1" x14ac:dyDescent="0.25">
      <c r="A68" s="517"/>
      <c r="B68" s="257" t="s">
        <v>131</v>
      </c>
      <c r="C68" s="257" t="s">
        <v>248</v>
      </c>
      <c r="D68" s="337">
        <v>552</v>
      </c>
      <c r="E68" s="256">
        <v>44183</v>
      </c>
      <c r="F68" s="257" t="s">
        <v>111</v>
      </c>
      <c r="G68" s="483"/>
      <c r="H68" s="489"/>
    </row>
    <row r="69" spans="1:8" ht="15" customHeight="1" x14ac:dyDescent="0.25">
      <c r="A69" s="517"/>
      <c r="B69" s="257" t="s">
        <v>131</v>
      </c>
      <c r="C69" s="257" t="s">
        <v>245</v>
      </c>
      <c r="D69" s="337">
        <v>795.54</v>
      </c>
      <c r="E69" s="256">
        <v>44183</v>
      </c>
      <c r="F69" s="257" t="s">
        <v>111</v>
      </c>
      <c r="G69" s="483"/>
      <c r="H69" s="489"/>
    </row>
    <row r="70" spans="1:8" ht="15" customHeight="1" x14ac:dyDescent="0.25">
      <c r="A70" s="517"/>
      <c r="B70" s="257" t="s">
        <v>132</v>
      </c>
      <c r="C70" s="257" t="s">
        <v>248</v>
      </c>
      <c r="D70" s="337">
        <v>804.2</v>
      </c>
      <c r="E70" s="256">
        <v>44183</v>
      </c>
      <c r="F70" s="257" t="s">
        <v>111</v>
      </c>
      <c r="G70" s="483"/>
      <c r="H70" s="489"/>
    </row>
    <row r="71" spans="1:8" ht="15" customHeight="1" x14ac:dyDescent="0.25">
      <c r="A71" s="517"/>
      <c r="B71" s="257" t="s">
        <v>132</v>
      </c>
      <c r="C71" s="257" t="s">
        <v>245</v>
      </c>
      <c r="D71" s="337">
        <v>581.77</v>
      </c>
      <c r="E71" s="256">
        <v>44183</v>
      </c>
      <c r="F71" s="257" t="s">
        <v>111</v>
      </c>
      <c r="G71" s="483"/>
      <c r="H71" s="489"/>
    </row>
    <row r="72" spans="1:8" ht="15" customHeight="1" x14ac:dyDescent="0.25">
      <c r="A72" s="517"/>
      <c r="B72" s="257" t="s">
        <v>134</v>
      </c>
      <c r="C72" s="257" t="s">
        <v>248</v>
      </c>
      <c r="D72" s="337">
        <v>642.02</v>
      </c>
      <c r="E72" s="256">
        <v>44183</v>
      </c>
      <c r="F72" s="257" t="s">
        <v>111</v>
      </c>
      <c r="G72" s="483"/>
      <c r="H72" s="489"/>
    </row>
    <row r="73" spans="1:8" ht="15" customHeight="1" x14ac:dyDescent="0.25">
      <c r="A73" s="517"/>
      <c r="B73" s="257" t="s">
        <v>133</v>
      </c>
      <c r="C73" s="257" t="s">
        <v>248</v>
      </c>
      <c r="D73" s="337">
        <v>1991.42</v>
      </c>
      <c r="E73" s="256">
        <v>44183</v>
      </c>
      <c r="F73" s="257" t="s">
        <v>111</v>
      </c>
      <c r="G73" s="483"/>
      <c r="H73" s="489"/>
    </row>
    <row r="74" spans="1:8" ht="15" customHeight="1" x14ac:dyDescent="0.25">
      <c r="A74" s="517"/>
      <c r="B74" s="257" t="s">
        <v>134</v>
      </c>
      <c r="C74" s="257" t="s">
        <v>245</v>
      </c>
      <c r="D74" s="337">
        <v>982.31</v>
      </c>
      <c r="E74" s="256">
        <v>44183</v>
      </c>
      <c r="F74" s="257" t="s">
        <v>111</v>
      </c>
      <c r="G74" s="483"/>
      <c r="H74" s="489"/>
    </row>
    <row r="75" spans="1:8" ht="15" customHeight="1" x14ac:dyDescent="0.25">
      <c r="A75" s="517"/>
      <c r="B75" s="257" t="s">
        <v>133</v>
      </c>
      <c r="C75" s="257" t="s">
        <v>245</v>
      </c>
      <c r="D75" s="337">
        <v>4238.33</v>
      </c>
      <c r="E75" s="256">
        <v>44183</v>
      </c>
      <c r="F75" s="257" t="s">
        <v>111</v>
      </c>
      <c r="G75" s="483"/>
      <c r="H75" s="489"/>
    </row>
    <row r="76" spans="1:8" ht="15" customHeight="1" x14ac:dyDescent="0.25">
      <c r="A76" s="517"/>
      <c r="B76" s="356" t="s">
        <v>148</v>
      </c>
      <c r="C76" s="257" t="s">
        <v>254</v>
      </c>
      <c r="D76" s="337">
        <v>1047.58</v>
      </c>
      <c r="E76" s="256">
        <v>44183</v>
      </c>
      <c r="F76" s="257" t="s">
        <v>73</v>
      </c>
      <c r="G76" s="483"/>
      <c r="H76" s="489"/>
    </row>
    <row r="77" spans="1:8" ht="15" customHeight="1" x14ac:dyDescent="0.25">
      <c r="A77" s="517"/>
      <c r="B77" s="356" t="s">
        <v>148</v>
      </c>
      <c r="C77" s="257" t="s">
        <v>255</v>
      </c>
      <c r="D77" s="337">
        <v>2861.94</v>
      </c>
      <c r="E77" s="256">
        <v>44183</v>
      </c>
      <c r="F77" s="257" t="s">
        <v>73</v>
      </c>
      <c r="G77" s="483"/>
      <c r="H77" s="489"/>
    </row>
    <row r="78" spans="1:8" ht="15" customHeight="1" x14ac:dyDescent="0.25">
      <c r="A78" s="517"/>
      <c r="B78" s="257" t="s">
        <v>114</v>
      </c>
      <c r="C78" s="257" t="s">
        <v>245</v>
      </c>
      <c r="D78" s="337">
        <v>471.3</v>
      </c>
      <c r="E78" s="256">
        <v>44183</v>
      </c>
      <c r="F78" s="257" t="s">
        <v>111</v>
      </c>
      <c r="G78" s="483"/>
      <c r="H78" s="489"/>
    </row>
    <row r="79" spans="1:8" ht="15" customHeight="1" x14ac:dyDescent="0.25">
      <c r="A79" s="517"/>
      <c r="B79" s="257" t="s">
        <v>114</v>
      </c>
      <c r="C79" s="257" t="s">
        <v>248</v>
      </c>
      <c r="D79" s="337">
        <v>611</v>
      </c>
      <c r="E79" s="256">
        <v>44183</v>
      </c>
      <c r="F79" s="257" t="s">
        <v>111</v>
      </c>
      <c r="G79" s="483"/>
      <c r="H79" s="489"/>
    </row>
    <row r="80" spans="1:8" ht="15" customHeight="1" x14ac:dyDescent="0.25">
      <c r="A80" s="517"/>
      <c r="B80" s="257" t="s">
        <v>118</v>
      </c>
      <c r="C80" s="257" t="s">
        <v>117</v>
      </c>
      <c r="D80" s="337">
        <v>425.76</v>
      </c>
      <c r="E80" s="256">
        <v>44186</v>
      </c>
      <c r="F80" s="257" t="s">
        <v>111</v>
      </c>
      <c r="G80" s="483"/>
      <c r="H80" s="489"/>
    </row>
    <row r="81" spans="1:10" ht="15" customHeight="1" x14ac:dyDescent="0.25">
      <c r="A81" s="517"/>
      <c r="B81" s="257" t="s">
        <v>120</v>
      </c>
      <c r="C81" s="257" t="s">
        <v>248</v>
      </c>
      <c r="D81" s="337">
        <v>552</v>
      </c>
      <c r="E81" s="256">
        <v>44183</v>
      </c>
      <c r="F81" s="257" t="s">
        <v>111</v>
      </c>
      <c r="G81" s="483"/>
      <c r="H81" s="489"/>
    </row>
    <row r="82" spans="1:10" ht="15" customHeight="1" x14ac:dyDescent="0.25">
      <c r="A82" s="517"/>
      <c r="B82" s="257" t="s">
        <v>120</v>
      </c>
      <c r="C82" s="257" t="s">
        <v>245</v>
      </c>
      <c r="D82" s="337">
        <v>912.83</v>
      </c>
      <c r="E82" s="256">
        <v>44183</v>
      </c>
      <c r="F82" s="257" t="s">
        <v>111</v>
      </c>
      <c r="G82" s="483"/>
      <c r="H82" s="489"/>
    </row>
    <row r="83" spans="1:10" ht="15" customHeight="1" thickBot="1" x14ac:dyDescent="0.3">
      <c r="A83" s="518"/>
      <c r="B83" s="143"/>
      <c r="C83" s="143"/>
      <c r="D83" s="144"/>
      <c r="E83" s="214"/>
      <c r="F83" s="235"/>
      <c r="G83" s="484"/>
      <c r="H83" s="490"/>
    </row>
    <row r="84" spans="1:10" ht="15" customHeight="1" thickBot="1" x14ac:dyDescent="0.3">
      <c r="A84" s="95"/>
      <c r="B84" s="20"/>
      <c r="C84" s="20"/>
      <c r="D84" s="227">
        <f>SUM(D17:D83)</f>
        <v>65870.48</v>
      </c>
      <c r="E84" s="29"/>
      <c r="F84" s="20"/>
      <c r="G84" s="180"/>
      <c r="H84" s="178"/>
    </row>
    <row r="85" spans="1:10" ht="15" customHeight="1" thickBot="1" x14ac:dyDescent="0.3">
      <c r="A85" s="225"/>
      <c r="B85" s="145"/>
      <c r="C85" s="145"/>
      <c r="D85" s="28"/>
      <c r="E85" s="217"/>
      <c r="F85" s="145"/>
      <c r="G85" s="180"/>
      <c r="H85" s="178"/>
    </row>
    <row r="86" spans="1:10" ht="15" customHeight="1" x14ac:dyDescent="0.25">
      <c r="A86" s="479" t="s">
        <v>56</v>
      </c>
      <c r="B86" s="333" t="s">
        <v>325</v>
      </c>
      <c r="C86" s="333" t="s">
        <v>74</v>
      </c>
      <c r="D86" s="334">
        <v>400</v>
      </c>
      <c r="E86" s="335">
        <v>44166</v>
      </c>
      <c r="F86" s="333" t="s">
        <v>73</v>
      </c>
      <c r="G86" s="482">
        <f>D164/D259</f>
        <v>0.49984739672670897</v>
      </c>
      <c r="H86" s="488">
        <v>0.37159999999999999</v>
      </c>
      <c r="I86" s="20"/>
      <c r="J86" s="20"/>
    </row>
    <row r="87" spans="1:10" ht="15" customHeight="1" x14ac:dyDescent="0.25">
      <c r="A87" s="480"/>
      <c r="B87" s="333" t="s">
        <v>81</v>
      </c>
      <c r="C87" s="333" t="s">
        <v>80</v>
      </c>
      <c r="D87" s="334">
        <v>832.3</v>
      </c>
      <c r="E87" s="335">
        <v>44166</v>
      </c>
      <c r="F87" s="333" t="s">
        <v>73</v>
      </c>
      <c r="G87" s="483"/>
      <c r="H87" s="489"/>
      <c r="I87" s="20"/>
      <c r="J87" s="20"/>
    </row>
    <row r="88" spans="1:10" ht="15" customHeight="1" x14ac:dyDescent="0.25">
      <c r="A88" s="480"/>
      <c r="B88" s="333" t="s">
        <v>84</v>
      </c>
      <c r="C88" s="333" t="s">
        <v>83</v>
      </c>
      <c r="D88" s="334">
        <v>132.31</v>
      </c>
      <c r="E88" s="335">
        <v>44166</v>
      </c>
      <c r="F88" s="333" t="s">
        <v>73</v>
      </c>
      <c r="G88" s="483"/>
      <c r="H88" s="489"/>
      <c r="I88" s="20"/>
      <c r="J88" s="20"/>
    </row>
    <row r="89" spans="1:10" ht="15" customHeight="1" x14ac:dyDescent="0.25">
      <c r="A89" s="480"/>
      <c r="B89" s="333" t="s">
        <v>86</v>
      </c>
      <c r="C89" s="333" t="s">
        <v>83</v>
      </c>
      <c r="D89" s="334">
        <v>1305</v>
      </c>
      <c r="E89" s="335">
        <v>44166</v>
      </c>
      <c r="F89" s="333" t="s">
        <v>73</v>
      </c>
      <c r="G89" s="483"/>
      <c r="H89" s="489"/>
      <c r="I89" s="20"/>
      <c r="J89" s="20"/>
    </row>
    <row r="90" spans="1:10" ht="15" customHeight="1" x14ac:dyDescent="0.25">
      <c r="A90" s="480"/>
      <c r="B90" s="333" t="s">
        <v>89</v>
      </c>
      <c r="C90" s="333" t="s">
        <v>80</v>
      </c>
      <c r="D90" s="334">
        <v>502.14</v>
      </c>
      <c r="E90" s="335">
        <v>44166</v>
      </c>
      <c r="F90" s="333" t="s">
        <v>73</v>
      </c>
      <c r="G90" s="483"/>
      <c r="H90" s="489"/>
      <c r="I90" s="20"/>
      <c r="J90" s="20"/>
    </row>
    <row r="91" spans="1:10" ht="15" customHeight="1" x14ac:dyDescent="0.25">
      <c r="A91" s="480"/>
      <c r="B91" s="333" t="s">
        <v>81</v>
      </c>
      <c r="C91" s="333" t="s">
        <v>80</v>
      </c>
      <c r="D91" s="334">
        <v>1421.1</v>
      </c>
      <c r="E91" s="335">
        <v>44166</v>
      </c>
      <c r="F91" s="333" t="s">
        <v>73</v>
      </c>
      <c r="G91" s="483"/>
      <c r="H91" s="489"/>
      <c r="I91" s="20"/>
      <c r="J91" s="20"/>
    </row>
    <row r="92" spans="1:10" ht="15" customHeight="1" x14ac:dyDescent="0.25">
      <c r="A92" s="480"/>
      <c r="B92" s="333" t="s">
        <v>92</v>
      </c>
      <c r="C92" s="333" t="s">
        <v>91</v>
      </c>
      <c r="D92" s="334">
        <v>244</v>
      </c>
      <c r="E92" s="335">
        <v>44166</v>
      </c>
      <c r="F92" s="333" t="s">
        <v>73</v>
      </c>
      <c r="G92" s="483"/>
      <c r="H92" s="489"/>
      <c r="I92" s="20"/>
      <c r="J92" s="20"/>
    </row>
    <row r="93" spans="1:10" ht="15" customHeight="1" x14ac:dyDescent="0.25">
      <c r="A93" s="480"/>
      <c r="B93" s="333" t="s">
        <v>84</v>
      </c>
      <c r="C93" s="333" t="s">
        <v>91</v>
      </c>
      <c r="D93" s="334">
        <v>1049.0899999999999</v>
      </c>
      <c r="E93" s="335">
        <v>44166</v>
      </c>
      <c r="F93" s="333" t="s">
        <v>73</v>
      </c>
      <c r="G93" s="483"/>
      <c r="H93" s="489"/>
      <c r="I93" s="20"/>
      <c r="J93" s="20"/>
    </row>
    <row r="94" spans="1:10" ht="15" customHeight="1" x14ac:dyDescent="0.25">
      <c r="A94" s="480"/>
      <c r="B94" s="333" t="s">
        <v>95</v>
      </c>
      <c r="C94" s="333" t="s">
        <v>80</v>
      </c>
      <c r="D94" s="334">
        <v>424</v>
      </c>
      <c r="E94" s="335">
        <v>44166</v>
      </c>
      <c r="F94" s="333" t="s">
        <v>73</v>
      </c>
      <c r="G94" s="483"/>
      <c r="H94" s="489"/>
      <c r="I94" s="20"/>
      <c r="J94" s="20"/>
    </row>
    <row r="95" spans="1:10" ht="15" customHeight="1" x14ac:dyDescent="0.25">
      <c r="A95" s="480"/>
      <c r="B95" s="333" t="s">
        <v>97</v>
      </c>
      <c r="C95" s="333" t="s">
        <v>91</v>
      </c>
      <c r="D95" s="334">
        <v>1641.7</v>
      </c>
      <c r="E95" s="335">
        <v>44166</v>
      </c>
      <c r="F95" s="333" t="s">
        <v>73</v>
      </c>
      <c r="G95" s="483"/>
      <c r="H95" s="489"/>
      <c r="I95" s="20"/>
      <c r="J95" s="20"/>
    </row>
    <row r="96" spans="1:10" ht="15" customHeight="1" x14ac:dyDescent="0.25">
      <c r="A96" s="480"/>
      <c r="B96" s="333" t="s">
        <v>105</v>
      </c>
      <c r="C96" s="333" t="s">
        <v>80</v>
      </c>
      <c r="D96" s="334">
        <v>6468.87</v>
      </c>
      <c r="E96" s="335">
        <v>44168</v>
      </c>
      <c r="F96" s="333" t="s">
        <v>73</v>
      </c>
      <c r="G96" s="483"/>
      <c r="H96" s="489"/>
      <c r="I96" s="20"/>
      <c r="J96" s="20"/>
    </row>
    <row r="97" spans="1:10" ht="15" customHeight="1" x14ac:dyDescent="0.25">
      <c r="A97" s="480"/>
      <c r="B97" s="333" t="s">
        <v>81</v>
      </c>
      <c r="C97" s="333" t="s">
        <v>80</v>
      </c>
      <c r="D97" s="334">
        <v>1968.13</v>
      </c>
      <c r="E97" s="335">
        <v>44169</v>
      </c>
      <c r="F97" s="333" t="s">
        <v>73</v>
      </c>
      <c r="G97" s="483"/>
      <c r="H97" s="489"/>
      <c r="I97" s="20"/>
      <c r="J97" s="20"/>
    </row>
    <row r="98" spans="1:10" ht="15" customHeight="1" x14ac:dyDescent="0.25">
      <c r="A98" s="480"/>
      <c r="B98" s="333" t="s">
        <v>137</v>
      </c>
      <c r="C98" s="333" t="s">
        <v>136</v>
      </c>
      <c r="D98" s="334">
        <v>177.68</v>
      </c>
      <c r="E98" s="335">
        <v>44169</v>
      </c>
      <c r="F98" s="333" t="s">
        <v>73</v>
      </c>
      <c r="G98" s="483"/>
      <c r="H98" s="489"/>
      <c r="I98" s="20"/>
      <c r="J98" s="20"/>
    </row>
    <row r="99" spans="1:10" ht="15" customHeight="1" x14ac:dyDescent="0.25">
      <c r="A99" s="480"/>
      <c r="B99" s="333" t="s">
        <v>139</v>
      </c>
      <c r="C99" s="333" t="s">
        <v>136</v>
      </c>
      <c r="D99" s="334">
        <v>625.20000000000005</v>
      </c>
      <c r="E99" s="335">
        <v>44169</v>
      </c>
      <c r="F99" s="333" t="s">
        <v>73</v>
      </c>
      <c r="G99" s="483"/>
      <c r="H99" s="489"/>
      <c r="I99" s="20"/>
      <c r="J99" s="20"/>
    </row>
    <row r="100" spans="1:10" ht="15" customHeight="1" x14ac:dyDescent="0.25">
      <c r="A100" s="480"/>
      <c r="B100" s="333" t="s">
        <v>141</v>
      </c>
      <c r="C100" s="333" t="s">
        <v>80</v>
      </c>
      <c r="D100" s="334">
        <v>434.29</v>
      </c>
      <c r="E100" s="335">
        <v>44172</v>
      </c>
      <c r="F100" s="333" t="s">
        <v>73</v>
      </c>
      <c r="G100" s="483"/>
      <c r="H100" s="489"/>
      <c r="I100" s="20"/>
      <c r="J100" s="20"/>
    </row>
    <row r="101" spans="1:10" ht="15" customHeight="1" x14ac:dyDescent="0.25">
      <c r="A101" s="480"/>
      <c r="B101" s="333" t="s">
        <v>95</v>
      </c>
      <c r="C101" s="333" t="s">
        <v>80</v>
      </c>
      <c r="D101" s="334">
        <v>360</v>
      </c>
      <c r="E101" s="335">
        <v>44172</v>
      </c>
      <c r="F101" s="333" t="s">
        <v>73</v>
      </c>
      <c r="G101" s="483"/>
      <c r="H101" s="489"/>
      <c r="I101" s="20"/>
      <c r="J101" s="20"/>
    </row>
    <row r="102" spans="1:10" ht="15" customHeight="1" x14ac:dyDescent="0.25">
      <c r="A102" s="480"/>
      <c r="B102" s="333" t="s">
        <v>81</v>
      </c>
      <c r="C102" s="333" t="s">
        <v>80</v>
      </c>
      <c r="D102" s="334">
        <v>832.3</v>
      </c>
      <c r="E102" s="335">
        <v>44172</v>
      </c>
      <c r="F102" s="333" t="s">
        <v>73</v>
      </c>
      <c r="G102" s="483"/>
      <c r="H102" s="489"/>
      <c r="I102" s="20"/>
      <c r="J102" s="20"/>
    </row>
    <row r="103" spans="1:10" ht="15" customHeight="1" x14ac:dyDescent="0.25">
      <c r="A103" s="480"/>
      <c r="B103" s="333" t="s">
        <v>160</v>
      </c>
      <c r="C103" s="333" t="s">
        <v>80</v>
      </c>
      <c r="D103" s="334">
        <v>5895.57</v>
      </c>
      <c r="E103" s="335">
        <v>44172</v>
      </c>
      <c r="F103" s="333" t="s">
        <v>73</v>
      </c>
      <c r="G103" s="483"/>
      <c r="H103" s="489"/>
      <c r="I103" s="20"/>
      <c r="J103" s="20"/>
    </row>
    <row r="104" spans="1:10" ht="15" customHeight="1" x14ac:dyDescent="0.25">
      <c r="A104" s="480"/>
      <c r="B104" s="333" t="s">
        <v>97</v>
      </c>
      <c r="C104" s="333" t="s">
        <v>91</v>
      </c>
      <c r="D104" s="334">
        <v>3504</v>
      </c>
      <c r="E104" s="335">
        <v>44172</v>
      </c>
      <c r="F104" s="333" t="s">
        <v>73</v>
      </c>
      <c r="G104" s="483"/>
      <c r="H104" s="489"/>
      <c r="I104" s="20"/>
      <c r="J104" s="20"/>
    </row>
    <row r="105" spans="1:10" ht="15" customHeight="1" x14ac:dyDescent="0.25">
      <c r="A105" s="480"/>
      <c r="B105" s="333" t="s">
        <v>97</v>
      </c>
      <c r="C105" s="333" t="s">
        <v>91</v>
      </c>
      <c r="D105" s="334">
        <v>2656.95</v>
      </c>
      <c r="E105" s="335">
        <v>44172</v>
      </c>
      <c r="F105" s="333" t="s">
        <v>73</v>
      </c>
      <c r="G105" s="483"/>
      <c r="H105" s="489"/>
      <c r="I105" s="20"/>
      <c r="J105" s="20"/>
    </row>
    <row r="106" spans="1:10" ht="15" customHeight="1" x14ac:dyDescent="0.25">
      <c r="A106" s="480"/>
      <c r="B106" s="252" t="s">
        <v>81</v>
      </c>
      <c r="C106" s="333" t="s">
        <v>80</v>
      </c>
      <c r="D106" s="334">
        <v>1641.7</v>
      </c>
      <c r="E106" s="335">
        <v>44175</v>
      </c>
      <c r="F106" s="333" t="s">
        <v>73</v>
      </c>
      <c r="G106" s="483"/>
      <c r="H106" s="489"/>
      <c r="I106" s="20"/>
      <c r="J106" s="20"/>
    </row>
    <row r="107" spans="1:10" ht="15" customHeight="1" x14ac:dyDescent="0.25">
      <c r="A107" s="480"/>
      <c r="B107" s="333" t="s">
        <v>84</v>
      </c>
      <c r="C107" s="333" t="s">
        <v>91</v>
      </c>
      <c r="D107" s="336">
        <v>1968.13</v>
      </c>
      <c r="E107" s="335">
        <v>44175</v>
      </c>
      <c r="F107" s="333" t="s">
        <v>73</v>
      </c>
      <c r="G107" s="483"/>
      <c r="H107" s="489"/>
      <c r="I107" s="20"/>
      <c r="J107" s="20"/>
    </row>
    <row r="108" spans="1:10" ht="15" customHeight="1" x14ac:dyDescent="0.25">
      <c r="A108" s="480"/>
      <c r="B108" s="333" t="s">
        <v>84</v>
      </c>
      <c r="C108" s="333" t="s">
        <v>91</v>
      </c>
      <c r="D108" s="334">
        <v>175.01</v>
      </c>
      <c r="E108" s="335">
        <v>44175</v>
      </c>
      <c r="F108" s="333" t="s">
        <v>73</v>
      </c>
      <c r="G108" s="483"/>
      <c r="H108" s="489"/>
      <c r="I108" s="20"/>
      <c r="J108" s="20"/>
    </row>
    <row r="109" spans="1:10" ht="15" customHeight="1" x14ac:dyDescent="0.25">
      <c r="A109" s="480"/>
      <c r="B109" s="333" t="s">
        <v>137</v>
      </c>
      <c r="C109" s="333" t="s">
        <v>91</v>
      </c>
      <c r="D109" s="334">
        <v>1071.52</v>
      </c>
      <c r="E109" s="335">
        <v>44175</v>
      </c>
      <c r="F109" s="333" t="s">
        <v>73</v>
      </c>
      <c r="G109" s="483"/>
      <c r="H109" s="489"/>
      <c r="I109" s="20"/>
      <c r="J109" s="20"/>
    </row>
    <row r="110" spans="1:10" ht="15" customHeight="1" x14ac:dyDescent="0.25">
      <c r="A110" s="480"/>
      <c r="B110" s="333" t="s">
        <v>105</v>
      </c>
      <c r="C110" s="333" t="s">
        <v>80</v>
      </c>
      <c r="D110" s="334">
        <v>280.91000000000003</v>
      </c>
      <c r="E110" s="335">
        <v>44175</v>
      </c>
      <c r="F110" s="333" t="s">
        <v>73</v>
      </c>
      <c r="G110" s="483"/>
      <c r="H110" s="489"/>
      <c r="I110" s="20"/>
      <c r="J110" s="20"/>
    </row>
    <row r="111" spans="1:10" ht="15" customHeight="1" x14ac:dyDescent="0.25">
      <c r="A111" s="480"/>
      <c r="B111" s="333" t="s">
        <v>89</v>
      </c>
      <c r="C111" s="333" t="s">
        <v>80</v>
      </c>
      <c r="D111" s="334">
        <v>4171.8</v>
      </c>
      <c r="E111" s="335">
        <v>44175</v>
      </c>
      <c r="F111" s="333" t="s">
        <v>73</v>
      </c>
      <c r="G111" s="483"/>
      <c r="H111" s="489"/>
      <c r="I111" s="20"/>
      <c r="J111" s="20"/>
    </row>
    <row r="112" spans="1:10" ht="15" customHeight="1" x14ac:dyDescent="0.25">
      <c r="A112" s="480"/>
      <c r="B112" s="333" t="s">
        <v>193</v>
      </c>
      <c r="C112" s="333" t="s">
        <v>74</v>
      </c>
      <c r="D112" s="334">
        <v>999.2</v>
      </c>
      <c r="E112" s="335">
        <v>44175</v>
      </c>
      <c r="F112" s="333" t="s">
        <v>73</v>
      </c>
      <c r="G112" s="483"/>
      <c r="H112" s="489"/>
      <c r="I112" s="20"/>
      <c r="J112" s="20"/>
    </row>
    <row r="113" spans="1:10" ht="15" customHeight="1" x14ac:dyDescent="0.25">
      <c r="A113" s="480"/>
      <c r="B113" s="257" t="s">
        <v>95</v>
      </c>
      <c r="C113" s="257" t="s">
        <v>80</v>
      </c>
      <c r="D113" s="334">
        <v>637</v>
      </c>
      <c r="E113" s="256">
        <v>44179</v>
      </c>
      <c r="F113" s="257" t="s">
        <v>73</v>
      </c>
      <c r="G113" s="483"/>
      <c r="H113" s="489"/>
      <c r="I113" s="20"/>
      <c r="J113" s="20"/>
    </row>
    <row r="114" spans="1:10" ht="15" customHeight="1" x14ac:dyDescent="0.25">
      <c r="A114" s="480"/>
      <c r="B114" s="257" t="s">
        <v>75</v>
      </c>
      <c r="C114" s="257" t="s">
        <v>74</v>
      </c>
      <c r="D114" s="337">
        <v>1106</v>
      </c>
      <c r="E114" s="256">
        <v>44179</v>
      </c>
      <c r="F114" s="257" t="s">
        <v>73</v>
      </c>
      <c r="G114" s="483"/>
      <c r="H114" s="489"/>
      <c r="I114" s="20"/>
      <c r="J114" s="20"/>
    </row>
    <row r="115" spans="1:10" ht="15" customHeight="1" x14ac:dyDescent="0.25">
      <c r="A115" s="480"/>
      <c r="B115" s="257" t="s">
        <v>139</v>
      </c>
      <c r="C115" s="257" t="s">
        <v>136</v>
      </c>
      <c r="D115" s="337">
        <v>400</v>
      </c>
      <c r="E115" s="256">
        <v>44179</v>
      </c>
      <c r="F115" s="257" t="s">
        <v>73</v>
      </c>
      <c r="G115" s="483"/>
      <c r="H115" s="489"/>
      <c r="I115" s="20"/>
      <c r="J115" s="20"/>
    </row>
    <row r="116" spans="1:10" ht="15" customHeight="1" x14ac:dyDescent="0.25">
      <c r="A116" s="480"/>
      <c r="B116" s="257" t="s">
        <v>84</v>
      </c>
      <c r="C116" s="257" t="s">
        <v>91</v>
      </c>
      <c r="D116" s="337">
        <v>509.6</v>
      </c>
      <c r="E116" s="256">
        <v>44179</v>
      </c>
      <c r="F116" s="257" t="s">
        <v>73</v>
      </c>
      <c r="G116" s="483"/>
      <c r="H116" s="489"/>
      <c r="I116" s="20"/>
      <c r="J116" s="20"/>
    </row>
    <row r="117" spans="1:10" ht="15" customHeight="1" x14ac:dyDescent="0.25">
      <c r="A117" s="480"/>
      <c r="B117" s="257" t="s">
        <v>217</v>
      </c>
      <c r="C117" s="257" t="s">
        <v>216</v>
      </c>
      <c r="D117" s="337">
        <v>1126.6099999999999</v>
      </c>
      <c r="E117" s="256">
        <v>44179</v>
      </c>
      <c r="F117" s="257" t="s">
        <v>73</v>
      </c>
      <c r="G117" s="483"/>
      <c r="H117" s="489"/>
      <c r="I117" s="20"/>
      <c r="J117" s="20"/>
    </row>
    <row r="118" spans="1:10" ht="15.75" customHeight="1" x14ac:dyDescent="0.25">
      <c r="A118" s="480"/>
      <c r="B118" s="257" t="s">
        <v>222</v>
      </c>
      <c r="C118" s="257" t="s">
        <v>80</v>
      </c>
      <c r="D118" s="337">
        <v>2272.3000000000002</v>
      </c>
      <c r="E118" s="256">
        <v>44179</v>
      </c>
      <c r="F118" s="257" t="s">
        <v>73</v>
      </c>
      <c r="G118" s="483"/>
      <c r="H118" s="489"/>
      <c r="I118" s="20"/>
      <c r="J118" s="20"/>
    </row>
    <row r="119" spans="1:10" ht="15" customHeight="1" x14ac:dyDescent="0.25">
      <c r="A119" s="480"/>
      <c r="B119" s="257" t="s">
        <v>97</v>
      </c>
      <c r="C119" s="257" t="s">
        <v>91</v>
      </c>
      <c r="D119" s="337">
        <v>381</v>
      </c>
      <c r="E119" s="256">
        <v>44179</v>
      </c>
      <c r="F119" s="257" t="s">
        <v>73</v>
      </c>
      <c r="G119" s="483"/>
      <c r="H119" s="489"/>
      <c r="I119" s="20"/>
      <c r="J119" s="20"/>
    </row>
    <row r="120" spans="1:10" ht="15" customHeight="1" x14ac:dyDescent="0.25">
      <c r="A120" s="480"/>
      <c r="B120" s="257" t="s">
        <v>97</v>
      </c>
      <c r="C120" s="257" t="s">
        <v>91</v>
      </c>
      <c r="D120" s="337">
        <v>3243.95</v>
      </c>
      <c r="E120" s="256">
        <v>44179</v>
      </c>
      <c r="F120" s="257" t="s">
        <v>73</v>
      </c>
      <c r="G120" s="483"/>
      <c r="H120" s="489"/>
      <c r="I120" s="20"/>
      <c r="J120" s="20"/>
    </row>
    <row r="121" spans="1:10" ht="15" customHeight="1" x14ac:dyDescent="0.25">
      <c r="A121" s="480"/>
      <c r="B121" s="257" t="s">
        <v>97</v>
      </c>
      <c r="C121" s="257" t="s">
        <v>91</v>
      </c>
      <c r="D121" s="337">
        <v>600</v>
      </c>
      <c r="E121" s="256">
        <v>44179</v>
      </c>
      <c r="F121" s="257" t="s">
        <v>73</v>
      </c>
      <c r="G121" s="483"/>
      <c r="H121" s="489"/>
      <c r="I121" s="20"/>
      <c r="J121" s="20"/>
    </row>
    <row r="122" spans="1:10" ht="15" customHeight="1" x14ac:dyDescent="0.25">
      <c r="A122" s="480"/>
      <c r="B122" s="257" t="s">
        <v>160</v>
      </c>
      <c r="C122" s="257" t="s">
        <v>80</v>
      </c>
      <c r="D122" s="337">
        <v>2656.94</v>
      </c>
      <c r="E122" s="256">
        <v>44179</v>
      </c>
      <c r="F122" s="257" t="s">
        <v>73</v>
      </c>
      <c r="G122" s="483"/>
      <c r="H122" s="489"/>
      <c r="I122" s="20"/>
      <c r="J122" s="20"/>
    </row>
    <row r="123" spans="1:10" ht="15" customHeight="1" x14ac:dyDescent="0.25">
      <c r="A123" s="480"/>
      <c r="B123" s="257" t="s">
        <v>89</v>
      </c>
      <c r="C123" s="257" t="s">
        <v>80</v>
      </c>
      <c r="D123" s="337">
        <v>131.4</v>
      </c>
      <c r="E123" s="256">
        <v>44179</v>
      </c>
      <c r="F123" s="257" t="s">
        <v>73</v>
      </c>
      <c r="G123" s="483"/>
      <c r="H123" s="489"/>
      <c r="I123" s="20"/>
      <c r="J123" s="20"/>
    </row>
    <row r="124" spans="1:10" ht="15" customHeight="1" x14ac:dyDescent="0.25">
      <c r="A124" s="480"/>
      <c r="B124" s="257" t="s">
        <v>227</v>
      </c>
      <c r="C124" s="257" t="s">
        <v>91</v>
      </c>
      <c r="D124" s="337">
        <v>715.63</v>
      </c>
      <c r="E124" s="256">
        <v>44179</v>
      </c>
      <c r="F124" s="257" t="s">
        <v>111</v>
      </c>
      <c r="G124" s="483"/>
      <c r="H124" s="489"/>
      <c r="I124" s="20"/>
      <c r="J124" s="20"/>
    </row>
    <row r="125" spans="1:10" ht="15" customHeight="1" x14ac:dyDescent="0.25">
      <c r="A125" s="480"/>
      <c r="B125" s="257" t="s">
        <v>232</v>
      </c>
      <c r="C125" s="257" t="s">
        <v>74</v>
      </c>
      <c r="D125" s="337">
        <v>541.79999999999995</v>
      </c>
      <c r="E125" s="256">
        <v>44180</v>
      </c>
      <c r="F125" s="257" t="s">
        <v>73</v>
      </c>
      <c r="G125" s="483"/>
      <c r="H125" s="489"/>
      <c r="I125" s="20"/>
      <c r="J125" s="20"/>
    </row>
    <row r="126" spans="1:10" ht="15" customHeight="1" x14ac:dyDescent="0.25">
      <c r="A126" s="480"/>
      <c r="B126" s="257" t="s">
        <v>95</v>
      </c>
      <c r="C126" s="257" t="s">
        <v>80</v>
      </c>
      <c r="D126" s="337">
        <v>101.31</v>
      </c>
      <c r="E126" s="256">
        <v>44181</v>
      </c>
      <c r="F126" s="257" t="s">
        <v>73</v>
      </c>
      <c r="G126" s="483"/>
      <c r="H126" s="489"/>
      <c r="I126" s="20"/>
      <c r="J126" s="20"/>
    </row>
    <row r="127" spans="1:10" ht="15" customHeight="1" x14ac:dyDescent="0.25">
      <c r="A127" s="480"/>
      <c r="B127" s="257" t="s">
        <v>156</v>
      </c>
      <c r="C127" s="257" t="s">
        <v>80</v>
      </c>
      <c r="D127" s="337">
        <v>1246</v>
      </c>
      <c r="E127" s="256">
        <v>44181</v>
      </c>
      <c r="F127" s="257" t="s">
        <v>73</v>
      </c>
      <c r="G127" s="483"/>
      <c r="H127" s="489"/>
      <c r="I127" s="20"/>
      <c r="J127" s="20"/>
    </row>
    <row r="128" spans="1:10" ht="15" customHeight="1" x14ac:dyDescent="0.25">
      <c r="A128" s="480"/>
      <c r="B128" s="257" t="s">
        <v>89</v>
      </c>
      <c r="C128" s="257" t="s">
        <v>80</v>
      </c>
      <c r="D128" s="337">
        <v>538.69000000000005</v>
      </c>
      <c r="E128" s="256">
        <v>44181</v>
      </c>
      <c r="F128" s="257" t="s">
        <v>73</v>
      </c>
      <c r="G128" s="483"/>
      <c r="H128" s="489"/>
      <c r="I128" s="20"/>
      <c r="J128" s="20"/>
    </row>
    <row r="129" spans="1:10" ht="15" customHeight="1" x14ac:dyDescent="0.25">
      <c r="A129" s="480"/>
      <c r="B129" s="257" t="s">
        <v>239</v>
      </c>
      <c r="C129" s="257" t="s">
        <v>83</v>
      </c>
      <c r="D129" s="337">
        <v>999.2</v>
      </c>
      <c r="E129" s="256">
        <v>44182</v>
      </c>
      <c r="F129" s="257" t="s">
        <v>111</v>
      </c>
      <c r="G129" s="483"/>
      <c r="H129" s="489"/>
      <c r="I129" s="20"/>
      <c r="J129" s="20"/>
    </row>
    <row r="130" spans="1:10" ht="15" customHeight="1" x14ac:dyDescent="0.25">
      <c r="A130" s="480"/>
      <c r="B130" s="257" t="s">
        <v>89</v>
      </c>
      <c r="C130" s="257" t="s">
        <v>80</v>
      </c>
      <c r="D130" s="337">
        <v>4168</v>
      </c>
      <c r="E130" s="256">
        <v>44183</v>
      </c>
      <c r="F130" s="257" t="s">
        <v>73</v>
      </c>
      <c r="G130" s="483"/>
      <c r="H130" s="489"/>
      <c r="I130" s="20"/>
      <c r="J130" s="20"/>
    </row>
    <row r="131" spans="1:10" ht="15" customHeight="1" x14ac:dyDescent="0.25">
      <c r="A131" s="480"/>
      <c r="B131" s="257" t="s">
        <v>242</v>
      </c>
      <c r="C131" s="257" t="s">
        <v>74</v>
      </c>
      <c r="D131" s="337">
        <v>1349.1</v>
      </c>
      <c r="E131" s="256">
        <v>44182</v>
      </c>
      <c r="F131" s="257" t="s">
        <v>111</v>
      </c>
      <c r="G131" s="483"/>
      <c r="H131" s="489"/>
      <c r="I131" s="20"/>
      <c r="J131" s="20"/>
    </row>
    <row r="132" spans="1:10" ht="15" customHeight="1" x14ac:dyDescent="0.25">
      <c r="A132" s="480"/>
      <c r="B132" s="257" t="s">
        <v>105</v>
      </c>
      <c r="C132" s="257" t="s">
        <v>80</v>
      </c>
      <c r="D132" s="337">
        <v>11894.43</v>
      </c>
      <c r="E132" s="256">
        <v>44183</v>
      </c>
      <c r="F132" s="257" t="s">
        <v>73</v>
      </c>
      <c r="G132" s="483"/>
      <c r="H132" s="489"/>
      <c r="I132" s="20"/>
      <c r="J132" s="20"/>
    </row>
    <row r="133" spans="1:10" ht="15.75" customHeight="1" x14ac:dyDescent="0.25">
      <c r="A133" s="480"/>
      <c r="B133" s="257" t="s">
        <v>250</v>
      </c>
      <c r="C133" s="257" t="s">
        <v>249</v>
      </c>
      <c r="D133" s="337">
        <v>1374.45</v>
      </c>
      <c r="E133" s="256">
        <v>44183</v>
      </c>
      <c r="F133" s="257" t="s">
        <v>73</v>
      </c>
      <c r="G133" s="483"/>
      <c r="H133" s="489"/>
      <c r="I133" s="20"/>
      <c r="J133" s="20"/>
    </row>
    <row r="134" spans="1:10" ht="15.75" customHeight="1" x14ac:dyDescent="0.25">
      <c r="A134" s="480"/>
      <c r="B134" s="257" t="s">
        <v>95</v>
      </c>
      <c r="C134" s="257" t="s">
        <v>80</v>
      </c>
      <c r="D134" s="337">
        <v>243</v>
      </c>
      <c r="E134" s="256">
        <v>44183</v>
      </c>
      <c r="F134" s="257" t="s">
        <v>73</v>
      </c>
      <c r="G134" s="483"/>
      <c r="H134" s="489"/>
      <c r="I134" s="20"/>
      <c r="J134" s="20"/>
    </row>
    <row r="135" spans="1:10" ht="15.75" customHeight="1" x14ac:dyDescent="0.25">
      <c r="A135" s="480"/>
      <c r="B135" s="257" t="s">
        <v>92</v>
      </c>
      <c r="C135" s="257" t="s">
        <v>91</v>
      </c>
      <c r="D135" s="337">
        <v>1106</v>
      </c>
      <c r="E135" s="256">
        <v>44186</v>
      </c>
      <c r="F135" s="257" t="s">
        <v>73</v>
      </c>
      <c r="G135" s="483"/>
      <c r="H135" s="489"/>
      <c r="I135" s="20"/>
      <c r="J135" s="20"/>
    </row>
    <row r="136" spans="1:10" ht="15" customHeight="1" x14ac:dyDescent="0.25">
      <c r="A136" s="480"/>
      <c r="B136" s="257" t="s">
        <v>97</v>
      </c>
      <c r="C136" s="257" t="s">
        <v>91</v>
      </c>
      <c r="D136" s="337">
        <v>762</v>
      </c>
      <c r="E136" s="256">
        <v>44186</v>
      </c>
      <c r="F136" s="257" t="s">
        <v>73</v>
      </c>
      <c r="G136" s="483"/>
      <c r="H136" s="489"/>
      <c r="I136" s="20"/>
      <c r="J136" s="20"/>
    </row>
    <row r="137" spans="1:10" ht="15" customHeight="1" x14ac:dyDescent="0.25">
      <c r="A137" s="480"/>
      <c r="B137" s="257" t="s">
        <v>97</v>
      </c>
      <c r="C137" s="257" t="s">
        <v>91</v>
      </c>
      <c r="D137" s="337">
        <v>4270</v>
      </c>
      <c r="E137" s="256">
        <v>44186</v>
      </c>
      <c r="F137" s="257" t="s">
        <v>73</v>
      </c>
      <c r="G137" s="483"/>
      <c r="H137" s="489"/>
      <c r="I137" s="20"/>
      <c r="J137" s="20"/>
    </row>
    <row r="138" spans="1:10" ht="15" customHeight="1" x14ac:dyDescent="0.25">
      <c r="A138" s="480"/>
      <c r="B138" s="257" t="s">
        <v>89</v>
      </c>
      <c r="C138" s="257" t="s">
        <v>80</v>
      </c>
      <c r="D138" s="337">
        <v>366</v>
      </c>
      <c r="E138" s="256">
        <v>44186</v>
      </c>
      <c r="F138" s="257" t="s">
        <v>73</v>
      </c>
      <c r="G138" s="483"/>
      <c r="H138" s="489"/>
      <c r="I138" s="20"/>
      <c r="J138" s="20"/>
    </row>
    <row r="139" spans="1:10" ht="15" customHeight="1" x14ac:dyDescent="0.25">
      <c r="A139" s="480"/>
      <c r="B139" s="257" t="s">
        <v>75</v>
      </c>
      <c r="C139" s="257" t="s">
        <v>74</v>
      </c>
      <c r="D139" s="337">
        <v>3243.94</v>
      </c>
      <c r="E139" s="256">
        <v>44186</v>
      </c>
      <c r="F139" s="257" t="s">
        <v>73</v>
      </c>
      <c r="G139" s="483"/>
      <c r="H139" s="489"/>
      <c r="I139" s="20"/>
      <c r="J139" s="20"/>
    </row>
    <row r="140" spans="1:10" ht="15" customHeight="1" x14ac:dyDescent="0.25">
      <c r="A140" s="480"/>
      <c r="B140" s="257" t="s">
        <v>84</v>
      </c>
      <c r="C140" s="257" t="s">
        <v>91</v>
      </c>
      <c r="D140" s="337">
        <v>715.64</v>
      </c>
      <c r="E140" s="256">
        <v>44186</v>
      </c>
      <c r="F140" s="257" t="s">
        <v>73</v>
      </c>
      <c r="G140" s="483"/>
      <c r="H140" s="489"/>
      <c r="I140" s="20"/>
      <c r="J140" s="20"/>
    </row>
    <row r="141" spans="1:10" ht="15" customHeight="1" x14ac:dyDescent="0.25">
      <c r="A141" s="480"/>
      <c r="B141" s="257" t="s">
        <v>156</v>
      </c>
      <c r="C141" s="257" t="s">
        <v>80</v>
      </c>
      <c r="D141" s="337">
        <v>400</v>
      </c>
      <c r="E141" s="256">
        <v>44186</v>
      </c>
      <c r="F141" s="257" t="s">
        <v>73</v>
      </c>
      <c r="G141" s="483"/>
      <c r="H141" s="489"/>
      <c r="I141" s="20"/>
      <c r="J141" s="20"/>
    </row>
    <row r="142" spans="1:10" ht="15" customHeight="1" x14ac:dyDescent="0.25">
      <c r="A142" s="480"/>
      <c r="B142" s="257" t="s">
        <v>105</v>
      </c>
      <c r="C142" s="257" t="s">
        <v>80</v>
      </c>
      <c r="D142" s="337">
        <v>3145.65</v>
      </c>
      <c r="E142" s="256">
        <v>44186</v>
      </c>
      <c r="F142" s="257" t="s">
        <v>73</v>
      </c>
      <c r="G142" s="483"/>
      <c r="H142" s="489"/>
      <c r="I142" s="20"/>
      <c r="J142" s="20"/>
    </row>
    <row r="143" spans="1:10" ht="15" customHeight="1" x14ac:dyDescent="0.25">
      <c r="A143" s="480"/>
      <c r="B143" s="257" t="s">
        <v>227</v>
      </c>
      <c r="C143" s="257" t="s">
        <v>91</v>
      </c>
      <c r="D143" s="337">
        <v>4515.75</v>
      </c>
      <c r="E143" s="256">
        <v>44187</v>
      </c>
      <c r="F143" s="259" t="s">
        <v>123</v>
      </c>
      <c r="G143" s="483"/>
      <c r="H143" s="489"/>
      <c r="I143" s="20"/>
      <c r="J143" s="20"/>
    </row>
    <row r="144" spans="1:10" ht="15" customHeight="1" x14ac:dyDescent="0.25">
      <c r="A144" s="480"/>
      <c r="B144" s="257" t="s">
        <v>97</v>
      </c>
      <c r="C144" s="257" t="s">
        <v>91</v>
      </c>
      <c r="D144" s="337">
        <v>5348.76</v>
      </c>
      <c r="E144" s="256">
        <v>44188</v>
      </c>
      <c r="F144" s="257" t="s">
        <v>73</v>
      </c>
      <c r="G144" s="483"/>
      <c r="H144" s="489"/>
      <c r="I144" s="20"/>
      <c r="J144" s="20"/>
    </row>
    <row r="145" spans="1:10" ht="15" customHeight="1" x14ac:dyDescent="0.25">
      <c r="A145" s="480"/>
      <c r="B145" s="257" t="s">
        <v>95</v>
      </c>
      <c r="C145" s="257" t="s">
        <v>80</v>
      </c>
      <c r="D145" s="337">
        <v>841.2</v>
      </c>
      <c r="E145" s="256">
        <v>44188</v>
      </c>
      <c r="F145" s="257" t="s">
        <v>73</v>
      </c>
      <c r="G145" s="483"/>
      <c r="H145" s="489"/>
      <c r="I145" s="20"/>
      <c r="J145" s="20"/>
    </row>
    <row r="146" spans="1:10" ht="15" customHeight="1" x14ac:dyDescent="0.25">
      <c r="A146" s="480"/>
      <c r="B146" s="257" t="s">
        <v>95</v>
      </c>
      <c r="C146" s="257" t="s">
        <v>80</v>
      </c>
      <c r="D146" s="337">
        <v>2126.09</v>
      </c>
      <c r="E146" s="256">
        <v>44188</v>
      </c>
      <c r="F146" s="257" t="s">
        <v>73</v>
      </c>
      <c r="G146" s="483"/>
      <c r="H146" s="489"/>
      <c r="I146" s="20"/>
      <c r="J146" s="20"/>
    </row>
    <row r="147" spans="1:10" ht="15" customHeight="1" x14ac:dyDescent="0.25">
      <c r="A147" s="480"/>
      <c r="B147" s="257" t="s">
        <v>89</v>
      </c>
      <c r="C147" s="257" t="s">
        <v>80</v>
      </c>
      <c r="D147" s="337">
        <v>688</v>
      </c>
      <c r="E147" s="256">
        <v>44189</v>
      </c>
      <c r="F147" s="257" t="s">
        <v>73</v>
      </c>
      <c r="G147" s="483"/>
      <c r="H147" s="489"/>
      <c r="I147" s="20"/>
      <c r="J147" s="20"/>
    </row>
    <row r="148" spans="1:10" ht="15" customHeight="1" x14ac:dyDescent="0.25">
      <c r="A148" s="480"/>
      <c r="B148" s="257" t="s">
        <v>75</v>
      </c>
      <c r="C148" s="257" t="s">
        <v>74</v>
      </c>
      <c r="D148" s="337">
        <v>351</v>
      </c>
      <c r="E148" s="256">
        <v>44193</v>
      </c>
      <c r="F148" s="257" t="s">
        <v>73</v>
      </c>
      <c r="G148" s="483"/>
      <c r="H148" s="489"/>
      <c r="I148" s="20"/>
      <c r="J148" s="20"/>
    </row>
    <row r="149" spans="1:10" ht="15" customHeight="1" x14ac:dyDescent="0.25">
      <c r="A149" s="480"/>
      <c r="B149" s="257" t="s">
        <v>289</v>
      </c>
      <c r="C149" s="257" t="s">
        <v>136</v>
      </c>
      <c r="D149" s="337">
        <v>1349.1</v>
      </c>
      <c r="E149" s="256">
        <v>44193</v>
      </c>
      <c r="F149" s="257" t="s">
        <v>73</v>
      </c>
      <c r="G149" s="483"/>
      <c r="H149" s="489"/>
      <c r="I149" s="20"/>
      <c r="J149" s="20"/>
    </row>
    <row r="150" spans="1:10" ht="15" customHeight="1" x14ac:dyDescent="0.25">
      <c r="A150" s="480"/>
      <c r="B150" s="257" t="s">
        <v>97</v>
      </c>
      <c r="C150" s="257" t="s">
        <v>91</v>
      </c>
      <c r="D150" s="337">
        <v>320</v>
      </c>
      <c r="E150" s="256">
        <v>44193</v>
      </c>
      <c r="F150" s="257" t="s">
        <v>73</v>
      </c>
      <c r="G150" s="483"/>
      <c r="H150" s="489"/>
      <c r="I150" s="20"/>
      <c r="J150" s="20"/>
    </row>
    <row r="151" spans="1:10" ht="15" customHeight="1" x14ac:dyDescent="0.25">
      <c r="A151" s="480"/>
      <c r="B151" s="257" t="s">
        <v>105</v>
      </c>
      <c r="C151" s="257" t="s">
        <v>80</v>
      </c>
      <c r="D151" s="337">
        <v>702.45</v>
      </c>
      <c r="E151" s="256">
        <v>44193</v>
      </c>
      <c r="F151" s="257" t="s">
        <v>73</v>
      </c>
      <c r="G151" s="483"/>
      <c r="H151" s="489"/>
      <c r="I151" s="20"/>
      <c r="J151" s="20"/>
    </row>
    <row r="152" spans="1:10" ht="15" customHeight="1" x14ac:dyDescent="0.25">
      <c r="A152" s="480"/>
      <c r="B152" s="257" t="s">
        <v>95</v>
      </c>
      <c r="C152" s="257" t="s">
        <v>80</v>
      </c>
      <c r="D152" s="337">
        <v>1760.89</v>
      </c>
      <c r="E152" s="256">
        <v>44193</v>
      </c>
      <c r="F152" s="257" t="s">
        <v>73</v>
      </c>
      <c r="G152" s="483"/>
      <c r="H152" s="489"/>
      <c r="I152" s="20"/>
      <c r="J152" s="20"/>
    </row>
    <row r="153" spans="1:10" ht="15" customHeight="1" x14ac:dyDescent="0.25">
      <c r="A153" s="480"/>
      <c r="B153" s="257" t="s">
        <v>86</v>
      </c>
      <c r="C153" s="257" t="s">
        <v>83</v>
      </c>
      <c r="D153" s="337">
        <v>4774.7700000000004</v>
      </c>
      <c r="E153" s="256">
        <v>44193</v>
      </c>
      <c r="F153" s="257" t="s">
        <v>73</v>
      </c>
      <c r="G153" s="483"/>
      <c r="H153" s="489"/>
      <c r="I153" s="20"/>
      <c r="J153" s="20"/>
    </row>
    <row r="154" spans="1:10" ht="15" customHeight="1" x14ac:dyDescent="0.25">
      <c r="A154" s="480"/>
      <c r="B154" s="257" t="s">
        <v>75</v>
      </c>
      <c r="C154" s="257" t="s">
        <v>74</v>
      </c>
      <c r="D154" s="337">
        <v>1248</v>
      </c>
      <c r="E154" s="256">
        <v>44193</v>
      </c>
      <c r="F154" s="257" t="s">
        <v>73</v>
      </c>
      <c r="G154" s="483"/>
      <c r="H154" s="489"/>
      <c r="I154" s="20"/>
      <c r="J154" s="20"/>
    </row>
    <row r="155" spans="1:10" ht="15" customHeight="1" x14ac:dyDescent="0.25">
      <c r="A155" s="480"/>
      <c r="B155" s="257" t="s">
        <v>156</v>
      </c>
      <c r="C155" s="257" t="s">
        <v>80</v>
      </c>
      <c r="D155" s="337">
        <v>2081</v>
      </c>
      <c r="E155" s="256">
        <v>44193</v>
      </c>
      <c r="F155" s="257" t="s">
        <v>73</v>
      </c>
      <c r="G155" s="483"/>
      <c r="H155" s="489"/>
      <c r="I155" s="20"/>
      <c r="J155" s="20"/>
    </row>
    <row r="156" spans="1:10" ht="15" customHeight="1" x14ac:dyDescent="0.25">
      <c r="A156" s="480"/>
      <c r="B156" s="257" t="s">
        <v>156</v>
      </c>
      <c r="C156" s="257" t="s">
        <v>80</v>
      </c>
      <c r="D156" s="337">
        <v>480</v>
      </c>
      <c r="E156" s="256">
        <v>44193</v>
      </c>
      <c r="F156" s="257" t="s">
        <v>73</v>
      </c>
      <c r="G156" s="483"/>
      <c r="H156" s="489"/>
      <c r="I156" s="20"/>
      <c r="J156" s="20"/>
    </row>
    <row r="157" spans="1:10" ht="15" customHeight="1" x14ac:dyDescent="0.25">
      <c r="A157" s="480"/>
      <c r="B157" s="257" t="s">
        <v>95</v>
      </c>
      <c r="C157" s="257" t="s">
        <v>80</v>
      </c>
      <c r="D157" s="337">
        <v>3447.59</v>
      </c>
      <c r="E157" s="256">
        <v>44193</v>
      </c>
      <c r="F157" s="257" t="s">
        <v>73</v>
      </c>
      <c r="G157" s="483"/>
      <c r="H157" s="489"/>
      <c r="I157" s="20"/>
      <c r="J157" s="96"/>
    </row>
    <row r="158" spans="1:10" ht="15" customHeight="1" x14ac:dyDescent="0.25">
      <c r="A158" s="480"/>
      <c r="B158" s="257" t="s">
        <v>95</v>
      </c>
      <c r="C158" s="257" t="s">
        <v>80</v>
      </c>
      <c r="D158" s="337">
        <v>2825.87</v>
      </c>
      <c r="E158" s="256">
        <v>44193</v>
      </c>
      <c r="F158" s="257" t="s">
        <v>73</v>
      </c>
      <c r="G158" s="483"/>
      <c r="H158" s="489"/>
      <c r="I158" s="20"/>
      <c r="J158" s="96"/>
    </row>
    <row r="159" spans="1:10" ht="15" customHeight="1" x14ac:dyDescent="0.25">
      <c r="A159" s="480"/>
      <c r="B159" s="257" t="s">
        <v>84</v>
      </c>
      <c r="C159" s="257" t="s">
        <v>91</v>
      </c>
      <c r="D159" s="337">
        <v>468</v>
      </c>
      <c r="E159" s="256">
        <v>44193</v>
      </c>
      <c r="F159" s="257" t="s">
        <v>73</v>
      </c>
      <c r="G159" s="483"/>
      <c r="H159" s="489"/>
      <c r="I159" s="20"/>
      <c r="J159" s="96"/>
    </row>
    <row r="160" spans="1:10" ht="15" customHeight="1" x14ac:dyDescent="0.25">
      <c r="A160" s="480"/>
      <c r="B160" s="257" t="s">
        <v>89</v>
      </c>
      <c r="C160" s="257" t="s">
        <v>80</v>
      </c>
      <c r="D160" s="337">
        <v>1368</v>
      </c>
      <c r="E160" s="256">
        <v>44193</v>
      </c>
      <c r="F160" s="257" t="s">
        <v>73</v>
      </c>
      <c r="G160" s="483"/>
      <c r="H160" s="489"/>
      <c r="J160" s="96"/>
    </row>
    <row r="161" spans="1:10" ht="15" customHeight="1" x14ac:dyDescent="0.25">
      <c r="A161" s="480"/>
      <c r="B161" s="250"/>
      <c r="C161" s="251"/>
      <c r="D161" s="337">
        <v>217.47</v>
      </c>
      <c r="E161" s="329"/>
      <c r="F161" s="155"/>
      <c r="G161" s="483"/>
      <c r="H161" s="489"/>
      <c r="J161" s="330"/>
    </row>
    <row r="162" spans="1:10" ht="15" customHeight="1" x14ac:dyDescent="0.25">
      <c r="A162" s="480"/>
      <c r="B162" s="250"/>
      <c r="C162" s="251"/>
      <c r="D162" s="337">
        <v>647.48</v>
      </c>
      <c r="E162" s="329"/>
      <c r="F162" s="155"/>
      <c r="G162" s="483"/>
      <c r="H162" s="489"/>
      <c r="J162" s="330"/>
    </row>
    <row r="163" spans="1:10" ht="15" customHeight="1" thickBot="1" x14ac:dyDescent="0.3">
      <c r="A163" s="481"/>
      <c r="B163" s="232"/>
      <c r="C163" s="338"/>
      <c r="D163" s="339"/>
      <c r="E163" s="236"/>
      <c r="F163" s="155"/>
      <c r="G163" s="484"/>
      <c r="H163" s="490"/>
      <c r="J163" s="96"/>
    </row>
    <row r="164" spans="1:10" ht="15" customHeight="1" thickBot="1" x14ac:dyDescent="0.3">
      <c r="A164" s="93"/>
      <c r="B164" s="106"/>
      <c r="C164" s="107"/>
      <c r="D164" s="340">
        <f>SUM(D86:D163)</f>
        <v>126989.95999999998</v>
      </c>
      <c r="E164" s="237"/>
      <c r="F164" s="145"/>
      <c r="G164" s="228"/>
      <c r="H164" s="229"/>
      <c r="J164" s="96"/>
    </row>
    <row r="165" spans="1:10" ht="15" customHeight="1" thickBot="1" x14ac:dyDescent="0.3">
      <c r="A165" s="93"/>
      <c r="B165" s="106"/>
      <c r="C165" s="107"/>
      <c r="D165" s="341"/>
      <c r="E165" s="237"/>
      <c r="F165" s="145"/>
      <c r="G165" s="228"/>
      <c r="H165" s="229"/>
      <c r="J165" s="96"/>
    </row>
    <row r="166" spans="1:10" ht="15" customHeight="1" x14ac:dyDescent="0.25">
      <c r="A166" s="479" t="s">
        <v>28</v>
      </c>
      <c r="B166" s="333" t="s">
        <v>100</v>
      </c>
      <c r="C166" s="333" t="s">
        <v>99</v>
      </c>
      <c r="D166" s="334">
        <v>485.78</v>
      </c>
      <c r="E166" s="335">
        <v>44166</v>
      </c>
      <c r="F166" s="333" t="s">
        <v>73</v>
      </c>
      <c r="G166" s="482">
        <f>D189/D259</f>
        <v>8.3398220229392209E-2</v>
      </c>
      <c r="H166" s="482">
        <v>2.69E-2</v>
      </c>
      <c r="J166" s="96"/>
    </row>
    <row r="167" spans="1:10" ht="18" x14ac:dyDescent="0.25">
      <c r="A167" s="480"/>
      <c r="B167" s="333" t="s">
        <v>103</v>
      </c>
      <c r="C167" s="333" t="s">
        <v>102</v>
      </c>
      <c r="D167" s="334">
        <v>150</v>
      </c>
      <c r="E167" s="335">
        <v>44166</v>
      </c>
      <c r="F167" s="333" t="s">
        <v>73</v>
      </c>
      <c r="G167" s="483"/>
      <c r="H167" s="483"/>
    </row>
    <row r="168" spans="1:10" ht="18" x14ac:dyDescent="0.25">
      <c r="A168" s="480"/>
      <c r="B168" s="333" t="s">
        <v>100</v>
      </c>
      <c r="C168" s="333" t="s">
        <v>99</v>
      </c>
      <c r="D168" s="334">
        <v>391.19</v>
      </c>
      <c r="E168" s="335">
        <v>44172</v>
      </c>
      <c r="F168" s="333" t="s">
        <v>73</v>
      </c>
      <c r="G168" s="483"/>
      <c r="H168" s="483"/>
    </row>
    <row r="169" spans="1:10" ht="15.75" customHeight="1" x14ac:dyDescent="0.25">
      <c r="A169" s="480"/>
      <c r="B169" s="333" t="s">
        <v>171</v>
      </c>
      <c r="C169" s="333" t="s">
        <v>170</v>
      </c>
      <c r="D169" s="334">
        <v>5025.5200000000004</v>
      </c>
      <c r="E169" s="335">
        <v>44174</v>
      </c>
      <c r="F169" s="333" t="s">
        <v>73</v>
      </c>
      <c r="G169" s="483"/>
      <c r="H169" s="483"/>
    </row>
    <row r="170" spans="1:10" ht="15.75" customHeight="1" x14ac:dyDescent="0.25">
      <c r="A170" s="480"/>
      <c r="B170" s="333" t="s">
        <v>137</v>
      </c>
      <c r="C170" s="333" t="s">
        <v>170</v>
      </c>
      <c r="D170" s="334">
        <v>604.54999999999995</v>
      </c>
      <c r="E170" s="335">
        <v>44175</v>
      </c>
      <c r="F170" s="333" t="s">
        <v>73</v>
      </c>
      <c r="G170" s="483"/>
      <c r="H170" s="483"/>
    </row>
    <row r="171" spans="1:10" ht="15.75" customHeight="1" x14ac:dyDescent="0.25">
      <c r="A171" s="480"/>
      <c r="B171" s="333" t="s">
        <v>185</v>
      </c>
      <c r="C171" s="333" t="s">
        <v>184</v>
      </c>
      <c r="D171" s="334">
        <v>2280</v>
      </c>
      <c r="E171" s="335">
        <v>44175</v>
      </c>
      <c r="F171" s="333" t="s">
        <v>73</v>
      </c>
      <c r="G171" s="483"/>
      <c r="H171" s="483"/>
    </row>
    <row r="172" spans="1:10" ht="15.75" customHeight="1" x14ac:dyDescent="0.25">
      <c r="A172" s="480"/>
      <c r="B172" s="333" t="s">
        <v>100</v>
      </c>
      <c r="C172" s="333" t="s">
        <v>99</v>
      </c>
      <c r="D172" s="334">
        <v>420.21</v>
      </c>
      <c r="E172" s="335">
        <v>44175</v>
      </c>
      <c r="F172" s="333" t="s">
        <v>73</v>
      </c>
      <c r="G172" s="483"/>
      <c r="H172" s="483"/>
    </row>
    <row r="173" spans="1:10" ht="15.75" customHeight="1" x14ac:dyDescent="0.25">
      <c r="A173" s="480"/>
      <c r="B173" s="257" t="s">
        <v>100</v>
      </c>
      <c r="C173" s="257" t="s">
        <v>99</v>
      </c>
      <c r="D173" s="337">
        <v>209.88</v>
      </c>
      <c r="E173" s="256">
        <v>44180</v>
      </c>
      <c r="F173" s="257" t="s">
        <v>73</v>
      </c>
      <c r="G173" s="483"/>
      <c r="H173" s="483"/>
    </row>
    <row r="174" spans="1:10" ht="15.75" customHeight="1" x14ac:dyDescent="0.25">
      <c r="A174" s="480"/>
      <c r="B174" s="257" t="s">
        <v>137</v>
      </c>
      <c r="C174" s="257" t="s">
        <v>170</v>
      </c>
      <c r="D174" s="337">
        <v>296.8</v>
      </c>
      <c r="E174" s="256">
        <v>44181</v>
      </c>
      <c r="F174" s="257" t="s">
        <v>73</v>
      </c>
      <c r="G174" s="483"/>
      <c r="H174" s="483"/>
    </row>
    <row r="175" spans="1:10" ht="15.75" customHeight="1" x14ac:dyDescent="0.25">
      <c r="A175" s="480"/>
      <c r="B175" s="257" t="s">
        <v>100</v>
      </c>
      <c r="C175" s="257" t="s">
        <v>99</v>
      </c>
      <c r="D175" s="337">
        <v>94.16</v>
      </c>
      <c r="E175" s="256">
        <v>44186</v>
      </c>
      <c r="F175" s="257" t="s">
        <v>73</v>
      </c>
      <c r="G175" s="483"/>
      <c r="H175" s="483"/>
    </row>
    <row r="176" spans="1:10" ht="15.75" customHeight="1" x14ac:dyDescent="0.25">
      <c r="A176" s="480"/>
      <c r="B176" s="257" t="s">
        <v>100</v>
      </c>
      <c r="C176" s="257" t="s">
        <v>99</v>
      </c>
      <c r="D176" s="337">
        <v>316.44</v>
      </c>
      <c r="E176" s="256">
        <v>44186</v>
      </c>
      <c r="F176" s="257" t="s">
        <v>73</v>
      </c>
      <c r="G176" s="483"/>
      <c r="H176" s="483"/>
    </row>
    <row r="177" spans="1:8" ht="15.75" customHeight="1" x14ac:dyDescent="0.25">
      <c r="A177" s="480"/>
      <c r="B177" s="257" t="s">
        <v>171</v>
      </c>
      <c r="C177" s="257" t="s">
        <v>170</v>
      </c>
      <c r="D177" s="337">
        <v>5025.51</v>
      </c>
      <c r="E177" s="256">
        <v>44186</v>
      </c>
      <c r="F177" s="257" t="s">
        <v>73</v>
      </c>
      <c r="G177" s="483"/>
      <c r="H177" s="483"/>
    </row>
    <row r="178" spans="1:8" ht="15.75" customHeight="1" x14ac:dyDescent="0.25">
      <c r="A178" s="480"/>
      <c r="B178" s="342" t="s">
        <v>275</v>
      </c>
      <c r="C178" s="342" t="s">
        <v>184</v>
      </c>
      <c r="D178" s="343">
        <v>68</v>
      </c>
      <c r="E178" s="344">
        <v>44186</v>
      </c>
      <c r="F178" s="342" t="s">
        <v>111</v>
      </c>
      <c r="G178" s="483"/>
      <c r="H178" s="483"/>
    </row>
    <row r="179" spans="1:8" ht="15.75" customHeight="1" x14ac:dyDescent="0.25">
      <c r="A179" s="480"/>
      <c r="B179" s="257" t="s">
        <v>100</v>
      </c>
      <c r="C179" s="257" t="s">
        <v>282</v>
      </c>
      <c r="D179" s="337">
        <v>146.25</v>
      </c>
      <c r="E179" s="256">
        <v>44188</v>
      </c>
      <c r="F179" s="257" t="s">
        <v>73</v>
      </c>
      <c r="G179" s="483"/>
      <c r="H179" s="483"/>
    </row>
    <row r="180" spans="1:8" ht="15.75" customHeight="1" x14ac:dyDescent="0.25">
      <c r="A180" s="480"/>
      <c r="B180" s="257" t="s">
        <v>137</v>
      </c>
      <c r="C180" s="257" t="s">
        <v>170</v>
      </c>
      <c r="D180" s="337">
        <v>1567.55</v>
      </c>
      <c r="E180" s="256">
        <v>44188</v>
      </c>
      <c r="F180" s="257" t="s">
        <v>73</v>
      </c>
      <c r="G180" s="483"/>
      <c r="H180" s="483"/>
    </row>
    <row r="181" spans="1:8" ht="15.75" customHeight="1" x14ac:dyDescent="0.25">
      <c r="A181" s="480"/>
      <c r="B181" s="257" t="s">
        <v>100</v>
      </c>
      <c r="C181" s="257" t="s">
        <v>99</v>
      </c>
      <c r="D181" s="337">
        <v>171.64</v>
      </c>
      <c r="E181" s="256">
        <v>44193</v>
      </c>
      <c r="F181" s="257" t="s">
        <v>73</v>
      </c>
      <c r="G181" s="483"/>
      <c r="H181" s="483"/>
    </row>
    <row r="182" spans="1:8" ht="15.75" customHeight="1" x14ac:dyDescent="0.25">
      <c r="A182" s="480"/>
      <c r="B182" s="257" t="s">
        <v>294</v>
      </c>
      <c r="C182" s="257" t="s">
        <v>102</v>
      </c>
      <c r="D182" s="337">
        <v>1574.04</v>
      </c>
      <c r="E182" s="256">
        <v>44193</v>
      </c>
      <c r="F182" s="257" t="s">
        <v>73</v>
      </c>
      <c r="G182" s="483"/>
      <c r="H182" s="483"/>
    </row>
    <row r="183" spans="1:8" ht="15.75" customHeight="1" x14ac:dyDescent="0.25">
      <c r="A183" s="480"/>
      <c r="B183" s="257" t="s">
        <v>305</v>
      </c>
      <c r="C183" s="257" t="s">
        <v>184</v>
      </c>
      <c r="D183" s="337">
        <v>228.94</v>
      </c>
      <c r="E183" s="256">
        <v>44193</v>
      </c>
      <c r="F183" s="257" t="s">
        <v>73</v>
      </c>
      <c r="G183" s="483"/>
      <c r="H183" s="483"/>
    </row>
    <row r="184" spans="1:8" ht="15.75" customHeight="1" x14ac:dyDescent="0.25">
      <c r="A184" s="480"/>
      <c r="B184" s="257" t="s">
        <v>301</v>
      </c>
      <c r="C184" s="257" t="s">
        <v>300</v>
      </c>
      <c r="D184" s="337">
        <v>191.86</v>
      </c>
      <c r="E184" s="256">
        <v>44193</v>
      </c>
      <c r="F184" s="257" t="s">
        <v>73</v>
      </c>
      <c r="G184" s="483"/>
      <c r="H184" s="483"/>
    </row>
    <row r="185" spans="1:8" ht="15.75" customHeight="1" x14ac:dyDescent="0.25">
      <c r="A185" s="480"/>
      <c r="B185" s="257" t="s">
        <v>137</v>
      </c>
      <c r="C185" s="257" t="s">
        <v>170</v>
      </c>
      <c r="D185" s="337">
        <v>601.75</v>
      </c>
      <c r="E185" s="256">
        <v>44193</v>
      </c>
      <c r="F185" s="257" t="s">
        <v>73</v>
      </c>
      <c r="G185" s="483"/>
      <c r="H185" s="483"/>
    </row>
    <row r="186" spans="1:8" ht="15.75" customHeight="1" x14ac:dyDescent="0.25">
      <c r="A186" s="480"/>
      <c r="B186" s="345" t="s">
        <v>171</v>
      </c>
      <c r="C186" s="345" t="s">
        <v>331</v>
      </c>
      <c r="D186" s="346">
        <v>268.11</v>
      </c>
      <c r="E186" s="256">
        <v>44193</v>
      </c>
      <c r="F186" s="257" t="s">
        <v>73</v>
      </c>
      <c r="G186" s="483"/>
      <c r="H186" s="483"/>
    </row>
    <row r="187" spans="1:8" ht="15.75" customHeight="1" x14ac:dyDescent="0.25">
      <c r="A187" s="480"/>
      <c r="B187" s="347" t="s">
        <v>200</v>
      </c>
      <c r="C187" s="348" t="s">
        <v>201</v>
      </c>
      <c r="D187" s="349">
        <v>1069.76</v>
      </c>
      <c r="E187" s="350">
        <v>44168</v>
      </c>
      <c r="F187" s="40" t="s">
        <v>332</v>
      </c>
      <c r="G187" s="483"/>
      <c r="H187" s="483"/>
    </row>
    <row r="188" spans="1:8" ht="15.75" customHeight="1" thickBot="1" x14ac:dyDescent="0.3">
      <c r="A188" s="481"/>
      <c r="B188" s="154"/>
      <c r="C188" s="143"/>
      <c r="D188" s="144"/>
      <c r="E188" s="174"/>
      <c r="F188" s="155"/>
      <c r="G188" s="484"/>
      <c r="H188" s="484"/>
    </row>
    <row r="189" spans="1:8" ht="15" customHeight="1" thickBot="1" x14ac:dyDescent="0.3">
      <c r="A189" s="176"/>
      <c r="B189" s="145"/>
      <c r="C189" s="102"/>
      <c r="D189" s="166">
        <f>SUM(D166:D188)</f>
        <v>21187.94</v>
      </c>
      <c r="E189" s="230"/>
      <c r="F189" s="231"/>
      <c r="G189" s="177"/>
      <c r="H189" s="179"/>
    </row>
    <row r="190" spans="1:8" ht="15" customHeight="1" thickBot="1" x14ac:dyDescent="0.3">
      <c r="A190" s="176"/>
      <c r="B190" s="145"/>
      <c r="C190" s="102"/>
      <c r="D190" s="332"/>
      <c r="E190" s="230"/>
      <c r="F190" s="231"/>
      <c r="G190" s="177"/>
      <c r="H190" s="179"/>
    </row>
    <row r="191" spans="1:8" ht="15" customHeight="1" x14ac:dyDescent="0.25">
      <c r="A191" s="491" t="s">
        <v>334</v>
      </c>
      <c r="B191" s="361" t="s">
        <v>149</v>
      </c>
      <c r="C191" s="333" t="s">
        <v>326</v>
      </c>
      <c r="D191" s="334">
        <v>245</v>
      </c>
      <c r="E191" s="335">
        <v>44172</v>
      </c>
      <c r="F191" s="374" t="s">
        <v>73</v>
      </c>
      <c r="G191" s="482">
        <f>D194/D259</f>
        <v>2.356553513524067E-3</v>
      </c>
      <c r="H191" s="488"/>
    </row>
    <row r="192" spans="1:8" ht="15" customHeight="1" x14ac:dyDescent="0.25">
      <c r="A192" s="480"/>
      <c r="B192" s="376" t="s">
        <v>165</v>
      </c>
      <c r="C192" s="351" t="s">
        <v>164</v>
      </c>
      <c r="D192" s="352">
        <v>353.7</v>
      </c>
      <c r="E192" s="353">
        <v>44172</v>
      </c>
      <c r="F192" s="375" t="s">
        <v>73</v>
      </c>
      <c r="G192" s="483"/>
      <c r="H192" s="489"/>
    </row>
    <row r="193" spans="1:8" ht="15" customHeight="1" thickBot="1" x14ac:dyDescent="0.3">
      <c r="A193" s="481"/>
      <c r="B193" s="154"/>
      <c r="C193" s="143"/>
      <c r="D193" s="144"/>
      <c r="E193" s="174"/>
      <c r="F193" s="155"/>
      <c r="G193" s="484"/>
      <c r="H193" s="490"/>
    </row>
    <row r="194" spans="1:8" ht="15" customHeight="1" thickBot="1" x14ac:dyDescent="0.3">
      <c r="A194" s="95"/>
      <c r="B194" s="145"/>
      <c r="C194" s="145"/>
      <c r="D194" s="167">
        <f>SUM(D191:D193)</f>
        <v>598.70000000000005</v>
      </c>
      <c r="E194" s="217"/>
      <c r="F194" s="145"/>
      <c r="G194" s="180"/>
      <c r="H194" s="178"/>
    </row>
    <row r="195" spans="1:8" ht="15" customHeight="1" thickBot="1" x14ac:dyDescent="0.35">
      <c r="A195" s="176"/>
      <c r="B195" s="145"/>
      <c r="C195" s="105"/>
      <c r="D195" s="28"/>
      <c r="E195" s="233"/>
      <c r="F195" s="151"/>
      <c r="G195" s="177"/>
      <c r="H195" s="179"/>
    </row>
    <row r="196" spans="1:8" ht="15" customHeight="1" thickBot="1" x14ac:dyDescent="0.3">
      <c r="A196" s="84" t="s">
        <v>29</v>
      </c>
      <c r="B196" s="345" t="s">
        <v>324</v>
      </c>
      <c r="C196" s="333" t="s">
        <v>153</v>
      </c>
      <c r="D196" s="334">
        <v>8053.8</v>
      </c>
      <c r="E196" s="335">
        <v>44172</v>
      </c>
      <c r="F196" s="333" t="s">
        <v>73</v>
      </c>
      <c r="G196" s="181">
        <f>D197/D259</f>
        <v>3.1700702667813815E-2</v>
      </c>
      <c r="H196" s="182">
        <v>5.4100000000000002E-2</v>
      </c>
    </row>
    <row r="197" spans="1:8" ht="15" customHeight="1" thickBot="1" x14ac:dyDescent="0.3">
      <c r="A197" s="176"/>
      <c r="B197" s="20"/>
      <c r="C197" s="20"/>
      <c r="D197" s="168">
        <f>SUM(D196)</f>
        <v>8053.8</v>
      </c>
      <c r="E197" s="29"/>
      <c r="F197" s="20"/>
      <c r="G197" s="177"/>
      <c r="H197" s="179"/>
    </row>
    <row r="198" spans="1:8" ht="15" customHeight="1" x14ac:dyDescent="0.25">
      <c r="A198" s="176"/>
      <c r="B198" s="20"/>
      <c r="C198" s="20"/>
      <c r="D198" s="28"/>
      <c r="E198" s="29"/>
      <c r="F198" s="20"/>
      <c r="G198" s="177"/>
      <c r="H198" s="179"/>
    </row>
    <row r="199" spans="1:8" ht="15" customHeight="1" thickBot="1" x14ac:dyDescent="0.3">
      <c r="A199" s="176"/>
      <c r="B199" s="20"/>
      <c r="C199" s="82"/>
      <c r="D199" s="160"/>
      <c r="E199" s="29"/>
      <c r="F199" s="20"/>
      <c r="G199" s="177"/>
      <c r="H199" s="179"/>
    </row>
    <row r="200" spans="1:8" ht="15" customHeight="1" x14ac:dyDescent="0.25">
      <c r="A200" s="492" t="s">
        <v>30</v>
      </c>
      <c r="B200" s="333" t="s">
        <v>78</v>
      </c>
      <c r="C200" s="333" t="s">
        <v>77</v>
      </c>
      <c r="D200" s="334">
        <v>2140.92</v>
      </c>
      <c r="E200" s="335">
        <v>44166</v>
      </c>
      <c r="F200" s="333" t="s">
        <v>73</v>
      </c>
      <c r="G200" s="482">
        <f>D206/D259</f>
        <v>5.2690442547918106E-3</v>
      </c>
      <c r="H200" s="482">
        <v>0.1152</v>
      </c>
    </row>
    <row r="201" spans="1:8" ht="15" customHeight="1" x14ac:dyDescent="0.25">
      <c r="A201" s="493"/>
      <c r="B201" s="345" t="s">
        <v>152</v>
      </c>
      <c r="C201" s="333" t="s">
        <v>151</v>
      </c>
      <c r="D201" s="334">
        <v>2820.02</v>
      </c>
      <c r="E201" s="335">
        <v>44172</v>
      </c>
      <c r="F201" s="333" t="s">
        <v>73</v>
      </c>
      <c r="G201" s="483"/>
      <c r="H201" s="483"/>
    </row>
    <row r="202" spans="1:8" ht="15" customHeight="1" x14ac:dyDescent="0.25">
      <c r="A202" s="493"/>
      <c r="B202" s="333" t="s">
        <v>155</v>
      </c>
      <c r="C202" s="333" t="s">
        <v>154</v>
      </c>
      <c r="D202" s="334">
        <v>147.11000000000001</v>
      </c>
      <c r="E202" s="335">
        <v>44172</v>
      </c>
      <c r="F202" s="333" t="s">
        <v>73</v>
      </c>
      <c r="G202" s="483"/>
      <c r="H202" s="483"/>
    </row>
    <row r="203" spans="1:8" ht="15" customHeight="1" x14ac:dyDescent="0.25">
      <c r="A203" s="493"/>
      <c r="B203" s="257" t="s">
        <v>78</v>
      </c>
      <c r="C203" s="257" t="s">
        <v>77</v>
      </c>
      <c r="D203" s="337">
        <v>1765.86</v>
      </c>
      <c r="E203" s="256">
        <v>44179</v>
      </c>
      <c r="F203" s="257" t="s">
        <v>73</v>
      </c>
      <c r="G203" s="483"/>
      <c r="H203" s="483"/>
    </row>
    <row r="204" spans="1:8" ht="15" customHeight="1" x14ac:dyDescent="0.25">
      <c r="A204" s="493"/>
      <c r="B204" s="356" t="s">
        <v>279</v>
      </c>
      <c r="C204" s="257" t="s">
        <v>278</v>
      </c>
      <c r="D204" s="337">
        <v>2548.83</v>
      </c>
      <c r="E204" s="256">
        <v>44188</v>
      </c>
      <c r="F204" s="259" t="s">
        <v>73</v>
      </c>
      <c r="G204" s="483"/>
      <c r="H204" s="483"/>
    </row>
    <row r="205" spans="1:8" ht="15" customHeight="1" x14ac:dyDescent="0.25">
      <c r="A205" s="493"/>
      <c r="B205" s="356" t="s">
        <v>279</v>
      </c>
      <c r="C205" s="257" t="s">
        <v>278</v>
      </c>
      <c r="D205" s="337">
        <v>283.10000000000002</v>
      </c>
      <c r="E205" s="256">
        <v>44188</v>
      </c>
      <c r="F205" s="259" t="s">
        <v>73</v>
      </c>
      <c r="G205" s="483"/>
      <c r="H205" s="483"/>
    </row>
    <row r="206" spans="1:8" ht="15" customHeight="1" x14ac:dyDescent="0.25">
      <c r="A206" s="493"/>
      <c r="B206" s="257" t="s">
        <v>78</v>
      </c>
      <c r="C206" s="257" t="s">
        <v>77</v>
      </c>
      <c r="D206" s="337">
        <v>1338.64</v>
      </c>
      <c r="E206" s="256">
        <v>44193</v>
      </c>
      <c r="F206" s="257" t="s">
        <v>73</v>
      </c>
      <c r="G206" s="483"/>
      <c r="H206" s="483"/>
    </row>
    <row r="207" spans="1:8" ht="15" customHeight="1" thickBot="1" x14ac:dyDescent="0.3">
      <c r="A207" s="494"/>
      <c r="B207" s="357"/>
      <c r="C207" s="357"/>
      <c r="D207" s="358"/>
      <c r="E207" s="256"/>
      <c r="F207" s="257"/>
      <c r="G207" s="484"/>
      <c r="H207" s="484"/>
    </row>
    <row r="208" spans="1:8" ht="15" customHeight="1" thickBot="1" x14ac:dyDescent="0.3">
      <c r="A208" s="176"/>
      <c r="B208" s="20"/>
      <c r="C208" s="20"/>
      <c r="D208" s="359">
        <f>SUM(D200:D207)</f>
        <v>11044.48</v>
      </c>
      <c r="E208" s="29"/>
      <c r="F208" s="20"/>
      <c r="G208" s="177"/>
      <c r="H208" s="179"/>
    </row>
    <row r="209" spans="1:8" ht="15" customHeight="1" thickBot="1" x14ac:dyDescent="0.3">
      <c r="A209" s="176"/>
      <c r="B209" s="20"/>
      <c r="C209" s="20"/>
      <c r="D209" s="28"/>
      <c r="E209" s="29"/>
      <c r="F209" s="20"/>
      <c r="G209" s="177"/>
      <c r="H209" s="179"/>
    </row>
    <row r="210" spans="1:8" ht="15" customHeight="1" x14ac:dyDescent="0.25">
      <c r="A210" s="479" t="s">
        <v>31</v>
      </c>
      <c r="B210" s="360" t="s">
        <v>203</v>
      </c>
      <c r="C210" s="255" t="s">
        <v>204</v>
      </c>
      <c r="D210" s="346">
        <v>10.45</v>
      </c>
      <c r="E210" s="335">
        <v>44168</v>
      </c>
      <c r="F210" s="333" t="s">
        <v>127</v>
      </c>
      <c r="G210" s="482">
        <f>D224/D259</f>
        <v>5.3511516646667266E-4</v>
      </c>
      <c r="H210" s="488">
        <v>4.0000000000000002E-4</v>
      </c>
    </row>
    <row r="211" spans="1:8" ht="15" customHeight="1" x14ac:dyDescent="0.25">
      <c r="A211" s="480"/>
      <c r="B211" s="361" t="s">
        <v>260</v>
      </c>
      <c r="C211" s="333" t="s">
        <v>204</v>
      </c>
      <c r="D211" s="334">
        <v>7</v>
      </c>
      <c r="E211" s="335">
        <v>44169</v>
      </c>
      <c r="F211" s="333" t="s">
        <v>127</v>
      </c>
      <c r="G211" s="483"/>
      <c r="H211" s="489"/>
    </row>
    <row r="212" spans="1:8" ht="15" customHeight="1" x14ac:dyDescent="0.25">
      <c r="A212" s="480"/>
      <c r="B212" s="362" t="s">
        <v>203</v>
      </c>
      <c r="C212" s="252" t="s">
        <v>204</v>
      </c>
      <c r="D212" s="336">
        <v>10.45</v>
      </c>
      <c r="E212" s="335">
        <v>44175</v>
      </c>
      <c r="F212" s="259" t="s">
        <v>127</v>
      </c>
      <c r="G212" s="483"/>
      <c r="H212" s="489"/>
    </row>
    <row r="213" spans="1:8" ht="15" customHeight="1" x14ac:dyDescent="0.25">
      <c r="A213" s="480"/>
      <c r="B213" s="362" t="s">
        <v>203</v>
      </c>
      <c r="C213" s="252" t="s">
        <v>204</v>
      </c>
      <c r="D213" s="336">
        <v>10.45</v>
      </c>
      <c r="E213" s="256">
        <v>44179</v>
      </c>
      <c r="F213" s="257" t="s">
        <v>127</v>
      </c>
      <c r="G213" s="483"/>
      <c r="H213" s="489"/>
    </row>
    <row r="214" spans="1:8" ht="15" customHeight="1" x14ac:dyDescent="0.25">
      <c r="A214" s="480"/>
      <c r="B214" s="363" t="s">
        <v>203</v>
      </c>
      <c r="C214" s="355" t="s">
        <v>204</v>
      </c>
      <c r="D214" s="346">
        <v>10.45</v>
      </c>
      <c r="E214" s="256">
        <v>44180</v>
      </c>
      <c r="F214" s="364" t="s">
        <v>127</v>
      </c>
      <c r="G214" s="483"/>
      <c r="H214" s="489"/>
    </row>
    <row r="215" spans="1:8" ht="15" customHeight="1" x14ac:dyDescent="0.25">
      <c r="A215" s="480"/>
      <c r="B215" s="362" t="s">
        <v>203</v>
      </c>
      <c r="C215" s="252" t="s">
        <v>204</v>
      </c>
      <c r="D215" s="336">
        <v>10.45</v>
      </c>
      <c r="E215" s="256">
        <v>44182</v>
      </c>
      <c r="F215" s="257" t="s">
        <v>127</v>
      </c>
      <c r="G215" s="483"/>
      <c r="H215" s="489"/>
    </row>
    <row r="216" spans="1:8" ht="15" customHeight="1" x14ac:dyDescent="0.25">
      <c r="A216" s="480"/>
      <c r="B216" s="363" t="s">
        <v>203</v>
      </c>
      <c r="C216" s="257" t="s">
        <v>204</v>
      </c>
      <c r="D216" s="337">
        <v>10.45</v>
      </c>
      <c r="E216" s="256">
        <v>44183</v>
      </c>
      <c r="F216" s="257" t="s">
        <v>127</v>
      </c>
      <c r="G216" s="483"/>
      <c r="H216" s="489"/>
    </row>
    <row r="217" spans="1:8" ht="15" customHeight="1" x14ac:dyDescent="0.25">
      <c r="A217" s="480"/>
      <c r="B217" s="363" t="s">
        <v>260</v>
      </c>
      <c r="C217" s="257" t="s">
        <v>204</v>
      </c>
      <c r="D217" s="337">
        <v>7</v>
      </c>
      <c r="E217" s="256">
        <v>44183</v>
      </c>
      <c r="F217" s="257" t="s">
        <v>127</v>
      </c>
      <c r="G217" s="483"/>
      <c r="H217" s="489"/>
    </row>
    <row r="218" spans="1:8" ht="15" customHeight="1" x14ac:dyDescent="0.25">
      <c r="A218" s="480"/>
      <c r="B218" s="363" t="s">
        <v>260</v>
      </c>
      <c r="C218" s="355" t="s">
        <v>204</v>
      </c>
      <c r="D218" s="337">
        <v>7</v>
      </c>
      <c r="E218" s="256">
        <v>44183</v>
      </c>
      <c r="F218" s="257" t="s">
        <v>127</v>
      </c>
      <c r="G218" s="483"/>
      <c r="H218" s="489"/>
    </row>
    <row r="219" spans="1:8" ht="15" customHeight="1" x14ac:dyDescent="0.25">
      <c r="A219" s="480"/>
      <c r="B219" s="365" t="s">
        <v>203</v>
      </c>
      <c r="C219" s="345" t="s">
        <v>204</v>
      </c>
      <c r="D219" s="346">
        <v>10.45</v>
      </c>
      <c r="E219" s="256">
        <v>44186</v>
      </c>
      <c r="F219" s="260" t="s">
        <v>127</v>
      </c>
      <c r="G219" s="483"/>
      <c r="H219" s="489"/>
    </row>
    <row r="220" spans="1:8" ht="15" customHeight="1" x14ac:dyDescent="0.25">
      <c r="A220" s="480"/>
      <c r="B220" s="365" t="s">
        <v>203</v>
      </c>
      <c r="C220" s="345" t="s">
        <v>204</v>
      </c>
      <c r="D220" s="346">
        <v>10.45</v>
      </c>
      <c r="E220" s="256">
        <v>44187</v>
      </c>
      <c r="F220" s="260" t="s">
        <v>127</v>
      </c>
      <c r="G220" s="483"/>
      <c r="H220" s="489"/>
    </row>
    <row r="221" spans="1:8" ht="15" customHeight="1" x14ac:dyDescent="0.25">
      <c r="A221" s="480"/>
      <c r="B221" s="363" t="s">
        <v>203</v>
      </c>
      <c r="C221" s="257" t="s">
        <v>204</v>
      </c>
      <c r="D221" s="337">
        <v>10.45</v>
      </c>
      <c r="E221" s="256">
        <v>44193</v>
      </c>
      <c r="F221" s="257" t="s">
        <v>127</v>
      </c>
      <c r="G221" s="483"/>
      <c r="H221" s="489"/>
    </row>
    <row r="222" spans="1:8" ht="15" customHeight="1" x14ac:dyDescent="0.25">
      <c r="A222" s="480"/>
      <c r="B222" s="363" t="s">
        <v>203</v>
      </c>
      <c r="C222" s="257" t="s">
        <v>204</v>
      </c>
      <c r="D222" s="337">
        <v>10.45</v>
      </c>
      <c r="E222" s="256">
        <v>44193</v>
      </c>
      <c r="F222" s="257" t="s">
        <v>127</v>
      </c>
      <c r="G222" s="483"/>
      <c r="H222" s="489"/>
    </row>
    <row r="223" spans="1:8" ht="15" customHeight="1" thickBot="1" x14ac:dyDescent="0.3">
      <c r="A223" s="481"/>
      <c r="B223" s="363" t="s">
        <v>203</v>
      </c>
      <c r="C223" s="257" t="s">
        <v>204</v>
      </c>
      <c r="D223" s="337">
        <v>10.45</v>
      </c>
      <c r="E223" s="256">
        <v>44193</v>
      </c>
      <c r="F223" s="257" t="s">
        <v>127</v>
      </c>
      <c r="G223" s="484"/>
      <c r="H223" s="490"/>
    </row>
    <row r="224" spans="1:8" ht="16.5" thickBot="1" x14ac:dyDescent="0.3">
      <c r="A224" s="95"/>
      <c r="B224" s="107"/>
      <c r="C224" s="107"/>
      <c r="D224" s="254">
        <f>SUM(D210:D223)</f>
        <v>135.95000000000002</v>
      </c>
      <c r="E224" s="217"/>
      <c r="F224" s="145"/>
      <c r="G224" s="180"/>
      <c r="H224" s="178"/>
    </row>
    <row r="225" spans="1:8" ht="16.5" thickBot="1" x14ac:dyDescent="0.3">
      <c r="A225" s="95"/>
      <c r="B225" s="107"/>
      <c r="C225" s="107"/>
      <c r="D225" s="253"/>
      <c r="E225" s="217"/>
      <c r="F225" s="145"/>
      <c r="G225" s="180"/>
      <c r="H225" s="178"/>
    </row>
    <row r="226" spans="1:8" ht="18.75" customHeight="1" x14ac:dyDescent="0.25">
      <c r="A226" s="479" t="s">
        <v>57</v>
      </c>
      <c r="B226" s="333" t="s">
        <v>103</v>
      </c>
      <c r="C226" s="333" t="s">
        <v>143</v>
      </c>
      <c r="D226" s="334">
        <v>170</v>
      </c>
      <c r="E226" s="335">
        <v>44172</v>
      </c>
      <c r="F226" s="333" t="s">
        <v>73</v>
      </c>
      <c r="G226" s="482">
        <f>D238/D259</f>
        <v>1.8559541609209192E-2</v>
      </c>
      <c r="H226" s="485">
        <v>4.7600000000000003E-2</v>
      </c>
    </row>
    <row r="227" spans="1:8" ht="18.75" customHeight="1" x14ac:dyDescent="0.25">
      <c r="A227" s="480"/>
      <c r="B227" s="257" t="s">
        <v>103</v>
      </c>
      <c r="C227" s="257" t="s">
        <v>329</v>
      </c>
      <c r="D227" s="337">
        <v>160</v>
      </c>
      <c r="E227" s="256">
        <v>44181</v>
      </c>
      <c r="F227" s="257" t="s">
        <v>73</v>
      </c>
      <c r="G227" s="483"/>
      <c r="H227" s="486"/>
    </row>
    <row r="228" spans="1:8" ht="18.75" customHeight="1" x14ac:dyDescent="0.25">
      <c r="A228" s="480"/>
      <c r="B228" s="257" t="s">
        <v>256</v>
      </c>
      <c r="C228" s="257" t="s">
        <v>330</v>
      </c>
      <c r="D228" s="337">
        <v>150</v>
      </c>
      <c r="E228" s="256">
        <v>44183</v>
      </c>
      <c r="F228" s="257" t="s">
        <v>111</v>
      </c>
      <c r="G228" s="483"/>
      <c r="H228" s="486"/>
    </row>
    <row r="229" spans="1:8" ht="18.75" customHeight="1" x14ac:dyDescent="0.25">
      <c r="A229" s="480"/>
      <c r="B229" s="257" t="s">
        <v>271</v>
      </c>
      <c r="C229" s="257" t="s">
        <v>143</v>
      </c>
      <c r="D229" s="337">
        <v>42</v>
      </c>
      <c r="E229" s="256">
        <v>44186</v>
      </c>
      <c r="F229" s="257" t="s">
        <v>73</v>
      </c>
      <c r="G229" s="483"/>
      <c r="H229" s="486"/>
    </row>
    <row r="230" spans="1:8" ht="18.75" customHeight="1" x14ac:dyDescent="0.25">
      <c r="A230" s="480"/>
      <c r="B230" s="257" t="s">
        <v>271</v>
      </c>
      <c r="C230" s="257" t="s">
        <v>143</v>
      </c>
      <c r="D230" s="337">
        <v>400</v>
      </c>
      <c r="E230" s="256">
        <v>44186</v>
      </c>
      <c r="F230" s="257" t="s">
        <v>73</v>
      </c>
      <c r="G230" s="483"/>
      <c r="H230" s="486"/>
    </row>
    <row r="231" spans="1:8" ht="18.75" customHeight="1" x14ac:dyDescent="0.25">
      <c r="A231" s="480"/>
      <c r="B231" s="354" t="s">
        <v>321</v>
      </c>
      <c r="C231" s="319" t="s">
        <v>333</v>
      </c>
      <c r="D231" s="90">
        <v>180</v>
      </c>
      <c r="E231" s="261">
        <v>44182</v>
      </c>
      <c r="F231" s="355" t="s">
        <v>332</v>
      </c>
      <c r="G231" s="483"/>
      <c r="H231" s="486"/>
    </row>
    <row r="232" spans="1:8" ht="18.75" customHeight="1" x14ac:dyDescent="0.25">
      <c r="A232" s="480"/>
      <c r="B232" s="333" t="s">
        <v>196</v>
      </c>
      <c r="C232" s="333" t="s">
        <v>195</v>
      </c>
      <c r="D232" s="334">
        <v>1247.5</v>
      </c>
      <c r="E232" s="335">
        <v>44175</v>
      </c>
      <c r="F232" s="333" t="s">
        <v>73</v>
      </c>
      <c r="G232" s="483"/>
      <c r="H232" s="486"/>
    </row>
    <row r="233" spans="1:8" ht="18.75" customHeight="1" x14ac:dyDescent="0.25">
      <c r="A233" s="480"/>
      <c r="B233" s="252" t="s">
        <v>199</v>
      </c>
      <c r="C233" s="333" t="s">
        <v>195</v>
      </c>
      <c r="D233" s="336">
        <v>1100</v>
      </c>
      <c r="E233" s="335">
        <v>44175</v>
      </c>
      <c r="F233" s="259" t="s">
        <v>111</v>
      </c>
      <c r="G233" s="483"/>
      <c r="H233" s="486"/>
    </row>
    <row r="234" spans="1:8" ht="18.75" customHeight="1" x14ac:dyDescent="0.25">
      <c r="A234" s="480"/>
      <c r="B234" s="257" t="s">
        <v>220</v>
      </c>
      <c r="C234" s="257" t="s">
        <v>195</v>
      </c>
      <c r="D234" s="337">
        <v>340.7</v>
      </c>
      <c r="E234" s="256">
        <v>44179</v>
      </c>
      <c r="F234" s="257" t="s">
        <v>73</v>
      </c>
      <c r="G234" s="483"/>
      <c r="H234" s="486"/>
    </row>
    <row r="235" spans="1:8" ht="18.75" customHeight="1" x14ac:dyDescent="0.25">
      <c r="A235" s="480"/>
      <c r="B235" s="257" t="s">
        <v>280</v>
      </c>
      <c r="C235" s="257" t="s">
        <v>195</v>
      </c>
      <c r="D235" s="337">
        <v>257.29000000000002</v>
      </c>
      <c r="E235" s="256">
        <v>44188</v>
      </c>
      <c r="F235" s="257" t="s">
        <v>73</v>
      </c>
      <c r="G235" s="483"/>
      <c r="H235" s="486"/>
    </row>
    <row r="236" spans="1:8" ht="18.75" customHeight="1" x14ac:dyDescent="0.25">
      <c r="A236" s="480"/>
      <c r="B236" s="257" t="s">
        <v>312</v>
      </c>
      <c r="C236" s="257" t="s">
        <v>311</v>
      </c>
      <c r="D236" s="337">
        <v>667.7</v>
      </c>
      <c r="E236" s="256">
        <v>44193</v>
      </c>
      <c r="F236" s="257" t="s">
        <v>73</v>
      </c>
      <c r="G236" s="483"/>
      <c r="H236" s="486"/>
    </row>
    <row r="237" spans="1:8" ht="16.5" thickBot="1" x14ac:dyDescent="0.3">
      <c r="A237" s="481"/>
      <c r="B237" s="154"/>
      <c r="C237" s="143"/>
      <c r="D237" s="144"/>
      <c r="E237" s="142"/>
      <c r="F237" s="155"/>
      <c r="G237" s="484"/>
      <c r="H237" s="487"/>
    </row>
    <row r="238" spans="1:8" ht="16.5" thickBot="1" x14ac:dyDescent="0.3">
      <c r="A238" s="95"/>
      <c r="B238" s="20"/>
      <c r="C238" s="102"/>
      <c r="D238" s="234">
        <f>SUM(D226:D237)</f>
        <v>4715.1899999999996</v>
      </c>
      <c r="E238" s="104"/>
      <c r="F238" s="102"/>
      <c r="G238" s="180"/>
      <c r="H238" s="175"/>
    </row>
    <row r="239" spans="1:8" ht="15" customHeight="1" thickBot="1" x14ac:dyDescent="0.3">
      <c r="A239" s="176"/>
      <c r="B239" s="20"/>
      <c r="C239" s="149"/>
      <c r="D239" s="150"/>
      <c r="E239" s="104"/>
      <c r="F239" s="107"/>
      <c r="G239" s="177"/>
      <c r="H239" s="179"/>
    </row>
    <row r="240" spans="1:8" ht="18" x14ac:dyDescent="0.25">
      <c r="A240" s="479" t="s">
        <v>54</v>
      </c>
      <c r="B240" s="255" t="s">
        <v>108</v>
      </c>
      <c r="C240" s="255" t="s">
        <v>109</v>
      </c>
      <c r="D240" s="346">
        <v>122.3</v>
      </c>
      <c r="E240" s="335">
        <v>44168</v>
      </c>
      <c r="F240" s="333" t="s">
        <v>110</v>
      </c>
      <c r="G240" s="482">
        <f>D257/D259</f>
        <v>6.0856154351854118E-2</v>
      </c>
      <c r="H240" s="485">
        <v>2.5000000000000001E-3</v>
      </c>
    </row>
    <row r="241" spans="1:8" ht="18" x14ac:dyDescent="0.25">
      <c r="A241" s="480"/>
      <c r="B241" s="333" t="s">
        <v>159</v>
      </c>
      <c r="C241" s="333" t="s">
        <v>158</v>
      </c>
      <c r="D241" s="334">
        <v>220</v>
      </c>
      <c r="E241" s="335">
        <v>44172</v>
      </c>
      <c r="F241" s="333" t="s">
        <v>73</v>
      </c>
      <c r="G241" s="483"/>
      <c r="H241" s="486"/>
    </row>
    <row r="242" spans="1:8" ht="18" x14ac:dyDescent="0.25">
      <c r="A242" s="480"/>
      <c r="B242" s="333" t="s">
        <v>168</v>
      </c>
      <c r="C242" s="333" t="s">
        <v>328</v>
      </c>
      <c r="D242" s="334">
        <v>120</v>
      </c>
      <c r="E242" s="335">
        <v>44172</v>
      </c>
      <c r="F242" s="333" t="s">
        <v>73</v>
      </c>
      <c r="G242" s="483"/>
      <c r="H242" s="486"/>
    </row>
    <row r="243" spans="1:8" ht="18" x14ac:dyDescent="0.25">
      <c r="A243" s="480"/>
      <c r="B243" s="333" t="s">
        <v>175</v>
      </c>
      <c r="C243" s="333" t="s">
        <v>174</v>
      </c>
      <c r="D243" s="334">
        <v>6719</v>
      </c>
      <c r="E243" s="335">
        <v>44175</v>
      </c>
      <c r="F243" s="333" t="s">
        <v>127</v>
      </c>
      <c r="G243" s="483"/>
      <c r="H243" s="486"/>
    </row>
    <row r="244" spans="1:8" ht="18" x14ac:dyDescent="0.25">
      <c r="A244" s="480"/>
      <c r="B244" s="333" t="s">
        <v>178</v>
      </c>
      <c r="C244" s="333" t="s">
        <v>148</v>
      </c>
      <c r="D244" s="334">
        <v>439.42</v>
      </c>
      <c r="E244" s="335">
        <v>44175</v>
      </c>
      <c r="F244" s="333" t="s">
        <v>73</v>
      </c>
      <c r="G244" s="483"/>
      <c r="H244" s="486"/>
    </row>
    <row r="245" spans="1:8" ht="18" x14ac:dyDescent="0.25">
      <c r="A245" s="480"/>
      <c r="B245" s="333" t="s">
        <v>190</v>
      </c>
      <c r="C245" s="333" t="s">
        <v>189</v>
      </c>
      <c r="D245" s="334">
        <v>154.35</v>
      </c>
      <c r="E245" s="335">
        <v>44175</v>
      </c>
      <c r="F245" s="333" t="s">
        <v>73</v>
      </c>
      <c r="G245" s="483"/>
      <c r="H245" s="486"/>
    </row>
    <row r="246" spans="1:8" ht="18" x14ac:dyDescent="0.25">
      <c r="A246" s="480"/>
      <c r="B246" s="257" t="s">
        <v>206</v>
      </c>
      <c r="C246" s="257" t="s">
        <v>205</v>
      </c>
      <c r="D246" s="337">
        <v>3423.6</v>
      </c>
      <c r="E246" s="256">
        <v>44179</v>
      </c>
      <c r="F246" s="257" t="s">
        <v>73</v>
      </c>
      <c r="G246" s="483"/>
      <c r="H246" s="486"/>
    </row>
    <row r="247" spans="1:8" ht="18" x14ac:dyDescent="0.25">
      <c r="A247" s="480"/>
      <c r="B247" s="257" t="s">
        <v>213</v>
      </c>
      <c r="C247" s="257" t="s">
        <v>212</v>
      </c>
      <c r="D247" s="337">
        <v>110</v>
      </c>
      <c r="E247" s="256">
        <v>44179</v>
      </c>
      <c r="F247" s="257" t="s">
        <v>73</v>
      </c>
      <c r="G247" s="483"/>
      <c r="H247" s="486"/>
    </row>
    <row r="248" spans="1:8" ht="18" x14ac:dyDescent="0.25">
      <c r="A248" s="480"/>
      <c r="B248" s="257" t="s">
        <v>213</v>
      </c>
      <c r="C248" s="257" t="s">
        <v>212</v>
      </c>
      <c r="D248" s="337">
        <v>140</v>
      </c>
      <c r="E248" s="256">
        <v>44179</v>
      </c>
      <c r="F248" s="257" t="s">
        <v>73</v>
      </c>
      <c r="G248" s="483"/>
      <c r="H248" s="486"/>
    </row>
    <row r="249" spans="1:8" ht="18" x14ac:dyDescent="0.25">
      <c r="A249" s="480"/>
      <c r="B249" s="257" t="s">
        <v>244</v>
      </c>
      <c r="C249" s="355" t="s">
        <v>109</v>
      </c>
      <c r="D249" s="346">
        <v>124.8</v>
      </c>
      <c r="E249" s="256">
        <v>44180</v>
      </c>
      <c r="F249" s="364" t="s">
        <v>111</v>
      </c>
      <c r="G249" s="483"/>
      <c r="H249" s="486"/>
    </row>
    <row r="250" spans="1:8" ht="18" x14ac:dyDescent="0.25">
      <c r="A250" s="480"/>
      <c r="B250" s="257" t="s">
        <v>178</v>
      </c>
      <c r="C250" s="257" t="s">
        <v>177</v>
      </c>
      <c r="D250" s="337">
        <v>352.2</v>
      </c>
      <c r="E250" s="256">
        <v>44183</v>
      </c>
      <c r="F250" s="257" t="s">
        <v>73</v>
      </c>
      <c r="G250" s="483"/>
      <c r="H250" s="486"/>
    </row>
    <row r="251" spans="1:8" ht="18" x14ac:dyDescent="0.25">
      <c r="A251" s="480"/>
      <c r="B251" s="257" t="s">
        <v>259</v>
      </c>
      <c r="C251" s="257" t="s">
        <v>258</v>
      </c>
      <c r="D251" s="337">
        <v>178.7</v>
      </c>
      <c r="E251" s="256">
        <v>44183</v>
      </c>
      <c r="F251" s="257" t="s">
        <v>73</v>
      </c>
      <c r="G251" s="483"/>
      <c r="H251" s="486"/>
    </row>
    <row r="252" spans="1:8" ht="18" x14ac:dyDescent="0.25">
      <c r="A252" s="480"/>
      <c r="B252" s="356" t="s">
        <v>148</v>
      </c>
      <c r="C252" s="257" t="s">
        <v>254</v>
      </c>
      <c r="D252" s="337">
        <v>1469.48</v>
      </c>
      <c r="E252" s="256">
        <v>44186</v>
      </c>
      <c r="F252" s="257" t="s">
        <v>111</v>
      </c>
      <c r="G252" s="483"/>
      <c r="H252" s="486"/>
    </row>
    <row r="253" spans="1:8" ht="18" x14ac:dyDescent="0.25">
      <c r="A253" s="480"/>
      <c r="B253" s="257" t="s">
        <v>297</v>
      </c>
      <c r="C253" s="257" t="s">
        <v>296</v>
      </c>
      <c r="D253" s="337">
        <v>70</v>
      </c>
      <c r="E253" s="256">
        <v>44193</v>
      </c>
      <c r="F253" s="257" t="s">
        <v>73</v>
      </c>
      <c r="G253" s="483"/>
      <c r="H253" s="486"/>
    </row>
    <row r="254" spans="1:8" ht="18" x14ac:dyDescent="0.25">
      <c r="A254" s="480"/>
      <c r="B254" s="257" t="s">
        <v>307</v>
      </c>
      <c r="C254" s="257" t="s">
        <v>307</v>
      </c>
      <c r="D254" s="337">
        <v>500.2</v>
      </c>
      <c r="E254" s="256">
        <v>44193</v>
      </c>
      <c r="F254" s="257" t="s">
        <v>111</v>
      </c>
      <c r="G254" s="483"/>
      <c r="H254" s="486"/>
    </row>
    <row r="255" spans="1:8" ht="18" x14ac:dyDescent="0.25">
      <c r="A255" s="480"/>
      <c r="B255" s="257" t="s">
        <v>206</v>
      </c>
      <c r="C255" s="257" t="s">
        <v>320</v>
      </c>
      <c r="D255" s="337">
        <v>950</v>
      </c>
      <c r="E255" s="256">
        <v>44193</v>
      </c>
      <c r="F255" s="257" t="s">
        <v>73</v>
      </c>
      <c r="G255" s="483"/>
      <c r="H255" s="486"/>
    </row>
    <row r="256" spans="1:8" ht="18.75" thickBot="1" x14ac:dyDescent="0.3">
      <c r="A256" s="481"/>
      <c r="B256" s="257" t="s">
        <v>244</v>
      </c>
      <c r="C256" s="257" t="s">
        <v>109</v>
      </c>
      <c r="D256" s="337">
        <v>366.91</v>
      </c>
      <c r="E256" s="256">
        <v>44195</v>
      </c>
      <c r="F256" s="257" t="s">
        <v>111</v>
      </c>
      <c r="G256" s="484"/>
      <c r="H256" s="487"/>
    </row>
    <row r="257" spans="1:8" ht="16.5" thickBot="1" x14ac:dyDescent="0.3">
      <c r="A257" s="93"/>
      <c r="C257" s="145"/>
      <c r="D257" s="170">
        <f>SUM(D240:D256)</f>
        <v>15460.960000000001</v>
      </c>
      <c r="E257" s="146"/>
      <c r="F257" s="145"/>
      <c r="G257" s="94"/>
      <c r="H257" s="53"/>
    </row>
    <row r="258" spans="1:8" ht="16.5" thickBot="1" x14ac:dyDescent="0.3">
      <c r="D258" s="163"/>
      <c r="E258" s="146"/>
      <c r="F258" s="145"/>
    </row>
    <row r="259" spans="1:8" ht="16.5" thickBot="1" x14ac:dyDescent="0.3">
      <c r="A259" s="25" t="s">
        <v>34</v>
      </c>
      <c r="B259" s="145"/>
      <c r="C259" s="145"/>
      <c r="D259" s="169">
        <f>D257+D238+D224+D208+D197+D194+D189+D164+D84</f>
        <v>254057.45999999996</v>
      </c>
      <c r="E259" s="83"/>
      <c r="F259" s="20"/>
    </row>
    <row r="260" spans="1:8" x14ac:dyDescent="0.25">
      <c r="A260" s="156"/>
      <c r="B260" s="147"/>
      <c r="C260" s="102"/>
      <c r="D260" s="103"/>
      <c r="E260" s="83"/>
      <c r="F260" s="20"/>
      <c r="G260" s="152"/>
      <c r="H260" s="153"/>
    </row>
    <row r="261" spans="1:8" x14ac:dyDescent="0.25">
      <c r="A261" s="156"/>
      <c r="B261" s="102"/>
      <c r="C261" s="56"/>
      <c r="D261" s="28"/>
      <c r="E261" s="83"/>
      <c r="F261" s="20"/>
      <c r="G261" s="152"/>
      <c r="H261" s="153"/>
    </row>
    <row r="262" spans="1:8" x14ac:dyDescent="0.25">
      <c r="A262" s="156"/>
      <c r="B262" s="81"/>
      <c r="C262" s="157"/>
      <c r="D262" s="158"/>
      <c r="E262" s="148"/>
      <c r="F262" s="96"/>
      <c r="G262" s="152"/>
      <c r="H262" s="153"/>
    </row>
    <row r="263" spans="1:8" x14ac:dyDescent="0.25">
      <c r="A263" s="156"/>
      <c r="B263" s="96"/>
      <c r="C263" s="157"/>
      <c r="D263" s="97"/>
      <c r="E263" s="148"/>
      <c r="F263" s="96"/>
      <c r="G263" s="152"/>
      <c r="H263" s="153"/>
    </row>
    <row r="264" spans="1:8" x14ac:dyDescent="0.25">
      <c r="A264" s="156"/>
      <c r="B264" s="151"/>
      <c r="C264" s="96"/>
      <c r="D264" s="97"/>
      <c r="E264" s="148"/>
      <c r="F264" s="96"/>
      <c r="G264" s="152"/>
      <c r="H264" s="153"/>
    </row>
    <row r="265" spans="1:8" x14ac:dyDescent="0.25">
      <c r="A265" s="104"/>
      <c r="B265" s="96"/>
      <c r="C265" s="96"/>
      <c r="D265" s="97"/>
      <c r="E265" s="137"/>
      <c r="F265" s="96"/>
      <c r="G265" s="152"/>
      <c r="H265" s="153"/>
    </row>
    <row r="266" spans="1:8" x14ac:dyDescent="0.25">
      <c r="A266" s="104"/>
      <c r="B266" s="96"/>
      <c r="C266" s="96"/>
      <c r="D266" s="97"/>
      <c r="E266" s="159"/>
      <c r="F266" s="96"/>
      <c r="G266" s="152"/>
      <c r="H266" s="153"/>
    </row>
    <row r="267" spans="1:8" x14ac:dyDescent="0.25">
      <c r="A267" s="156"/>
      <c r="B267" s="96"/>
      <c r="C267" s="96"/>
      <c r="D267" s="97"/>
      <c r="E267" s="159"/>
      <c r="F267" s="96"/>
      <c r="G267" s="152"/>
      <c r="H267" s="153"/>
    </row>
    <row r="268" spans="1:8" x14ac:dyDescent="0.25">
      <c r="A268" s="156"/>
      <c r="B268" s="96"/>
      <c r="C268" s="96"/>
      <c r="D268" s="97"/>
      <c r="E268" s="159"/>
      <c r="F268" s="96"/>
      <c r="G268" s="152"/>
      <c r="H268" s="153"/>
    </row>
    <row r="269" spans="1:8" x14ac:dyDescent="0.25">
      <c r="A269" s="156"/>
      <c r="B269" s="96"/>
      <c r="C269" s="96"/>
      <c r="D269" s="97"/>
      <c r="E269" s="148"/>
      <c r="F269" s="96"/>
      <c r="G269" s="152"/>
      <c r="H269" s="153"/>
    </row>
    <row r="270" spans="1:8" x14ac:dyDescent="0.25">
      <c r="A270" s="156"/>
      <c r="B270" s="96"/>
      <c r="C270" s="96"/>
      <c r="D270" s="97"/>
      <c r="E270" s="148"/>
      <c r="F270" s="96"/>
      <c r="G270" s="152"/>
      <c r="H270" s="153"/>
    </row>
    <row r="271" spans="1:8" x14ac:dyDescent="0.25">
      <c r="A271" s="156"/>
      <c r="B271" s="96"/>
      <c r="C271" s="96"/>
      <c r="D271" s="97"/>
      <c r="E271" s="148"/>
      <c r="F271" s="96"/>
      <c r="G271" s="152"/>
      <c r="H271" s="153"/>
    </row>
    <row r="272" spans="1:8" x14ac:dyDescent="0.25">
      <c r="A272" s="156"/>
      <c r="B272" s="96"/>
      <c r="C272" s="96"/>
      <c r="D272" s="97"/>
      <c r="E272" s="148"/>
      <c r="F272" s="96"/>
      <c r="G272" s="152"/>
      <c r="H272" s="153"/>
    </row>
    <row r="273" spans="1:8" x14ac:dyDescent="0.25">
      <c r="A273" s="156"/>
      <c r="B273" s="96"/>
      <c r="C273" s="96"/>
      <c r="D273" s="97"/>
      <c r="E273" s="148"/>
      <c r="F273" s="96"/>
      <c r="G273" s="152"/>
      <c r="H273" s="153"/>
    </row>
    <row r="274" spans="1:8" x14ac:dyDescent="0.25">
      <c r="A274" s="156"/>
      <c r="B274" s="96"/>
      <c r="C274" s="96"/>
      <c r="D274" s="97"/>
      <c r="E274" s="148"/>
      <c r="F274" s="96"/>
      <c r="G274" s="152"/>
      <c r="H274" s="153"/>
    </row>
    <row r="275" spans="1:8" x14ac:dyDescent="0.25">
      <c r="A275" s="156"/>
      <c r="B275" s="96"/>
      <c r="C275" s="96"/>
      <c r="D275" s="97"/>
      <c r="E275" s="148"/>
      <c r="F275" s="96"/>
      <c r="G275" s="152"/>
      <c r="H275" s="153"/>
    </row>
    <row r="276" spans="1:8" x14ac:dyDescent="0.25">
      <c r="B276" s="96"/>
      <c r="C276" s="96"/>
      <c r="D276" s="97"/>
      <c r="E276" s="148"/>
      <c r="F276" s="96"/>
    </row>
    <row r="277" spans="1:8" x14ac:dyDescent="0.25">
      <c r="B277" s="96"/>
      <c r="C277" s="20"/>
      <c r="D277" s="28"/>
      <c r="E277" s="29"/>
      <c r="F277" s="20"/>
    </row>
    <row r="278" spans="1:8" x14ac:dyDescent="0.25">
      <c r="B278" s="20"/>
      <c r="C278" s="20"/>
      <c r="D278" s="28"/>
      <c r="E278" s="29"/>
      <c r="F278" s="20"/>
    </row>
    <row r="279" spans="1:8" x14ac:dyDescent="0.25">
      <c r="B279" s="20"/>
      <c r="C279" s="20"/>
      <c r="D279" s="28"/>
      <c r="E279" s="29"/>
      <c r="F279" s="20"/>
    </row>
    <row r="280" spans="1:8" x14ac:dyDescent="0.25">
      <c r="B280" s="20"/>
      <c r="C280" s="20"/>
      <c r="D280" s="28"/>
      <c r="E280" s="29"/>
      <c r="F280" s="20"/>
    </row>
    <row r="281" spans="1:8" x14ac:dyDescent="0.25">
      <c r="B281" s="20"/>
      <c r="C281" s="20"/>
      <c r="D281" s="28"/>
      <c r="E281" s="29"/>
      <c r="F281" s="20"/>
    </row>
    <row r="282" spans="1:8" x14ac:dyDescent="0.25">
      <c r="B282" s="20"/>
    </row>
  </sheetData>
  <mergeCells count="42">
    <mergeCell ref="H210:H223"/>
    <mergeCell ref="A17:A83"/>
    <mergeCell ref="G17:G83"/>
    <mergeCell ref="H17:H83"/>
    <mergeCell ref="A166:A188"/>
    <mergeCell ref="G166:G188"/>
    <mergeCell ref="H166:H188"/>
    <mergeCell ref="A86:A163"/>
    <mergeCell ref="A11:H11"/>
    <mergeCell ref="A12:H12"/>
    <mergeCell ref="A13:H13"/>
    <mergeCell ref="A14:H14"/>
    <mergeCell ref="A15:A16"/>
    <mergeCell ref="B15:B16"/>
    <mergeCell ref="E15:E16"/>
    <mergeCell ref="F15:F16"/>
    <mergeCell ref="C15:C16"/>
    <mergeCell ref="H15:H16"/>
    <mergeCell ref="D15:D16"/>
    <mergeCell ref="G15:G16"/>
    <mergeCell ref="A1:H1"/>
    <mergeCell ref="A2:H2"/>
    <mergeCell ref="A3:H3"/>
    <mergeCell ref="A9:H9"/>
    <mergeCell ref="A10:H10"/>
    <mergeCell ref="A6:H7"/>
    <mergeCell ref="A240:A256"/>
    <mergeCell ref="G240:G256"/>
    <mergeCell ref="H240:H256"/>
    <mergeCell ref="G86:G163"/>
    <mergeCell ref="H86:H163"/>
    <mergeCell ref="G191:G193"/>
    <mergeCell ref="H191:H193"/>
    <mergeCell ref="A191:A193"/>
    <mergeCell ref="A226:A237"/>
    <mergeCell ref="G226:G237"/>
    <mergeCell ref="H226:H237"/>
    <mergeCell ref="A200:A207"/>
    <mergeCell ref="G200:G207"/>
    <mergeCell ref="H200:H207"/>
    <mergeCell ref="A210:A223"/>
    <mergeCell ref="G210:G223"/>
  </mergeCells>
  <pageMargins left="0.511811024" right="0.511811024" top="0.78740157499999996" bottom="0.78740157499999996" header="0.31496062000000002" footer="0.31496062000000002"/>
  <pageSetup paperSize="9" scale="53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E1D96-9D5D-440E-B2E1-0E32B64FE9ED}">
  <dimension ref="A1:M54"/>
  <sheetViews>
    <sheetView topLeftCell="A28" zoomScale="84" zoomScaleNormal="84" workbookViewId="0">
      <selection activeCell="A48" sqref="A48"/>
    </sheetView>
  </sheetViews>
  <sheetFormatPr defaultRowHeight="15" x14ac:dyDescent="0.25"/>
  <cols>
    <col min="1" max="1" width="12.7109375" bestFit="1" customWidth="1"/>
    <col min="2" max="3" width="10.85546875" customWidth="1"/>
    <col min="4" max="4" width="10.85546875" bestFit="1" customWidth="1"/>
    <col min="5" max="5" width="14.28515625" customWidth="1"/>
    <col min="6" max="6" width="13" bestFit="1" customWidth="1"/>
    <col min="7" max="8" width="12" bestFit="1" customWidth="1"/>
    <col min="9" max="9" width="12.7109375" bestFit="1" customWidth="1"/>
    <col min="10" max="10" width="10.85546875" bestFit="1" customWidth="1"/>
    <col min="11" max="11" width="12.85546875" customWidth="1"/>
    <col min="12" max="13" width="11.7109375" bestFit="1" customWidth="1"/>
    <col min="14" max="14" width="12" customWidth="1"/>
  </cols>
  <sheetData>
    <row r="1" spans="1:13" x14ac:dyDescent="0.25">
      <c r="A1" s="64">
        <v>44167</v>
      </c>
      <c r="B1" s="64">
        <v>44168</v>
      </c>
      <c r="C1" s="64">
        <v>44169</v>
      </c>
      <c r="D1" s="64">
        <v>44172</v>
      </c>
      <c r="E1" s="64">
        <v>44173</v>
      </c>
      <c r="F1" s="64">
        <v>44174</v>
      </c>
      <c r="G1" s="64">
        <v>44175</v>
      </c>
      <c r="H1" s="64">
        <v>44176</v>
      </c>
      <c r="I1" s="64">
        <v>44179</v>
      </c>
    </row>
    <row r="2" spans="1:13" x14ac:dyDescent="0.25">
      <c r="A2" s="17">
        <v>1100</v>
      </c>
      <c r="B2" s="17">
        <v>325</v>
      </c>
      <c r="C2" s="17">
        <v>446</v>
      </c>
      <c r="D2" s="17">
        <v>110</v>
      </c>
      <c r="E2" s="17">
        <v>454</v>
      </c>
      <c r="F2" s="17">
        <v>1050</v>
      </c>
      <c r="G2" s="17">
        <v>1200</v>
      </c>
      <c r="H2" s="17">
        <v>1100</v>
      </c>
      <c r="I2" s="17">
        <v>1050</v>
      </c>
    </row>
    <row r="3" spans="1:13" x14ac:dyDescent="0.25">
      <c r="A3" s="17">
        <v>850</v>
      </c>
      <c r="B3" s="17">
        <v>42</v>
      </c>
      <c r="C3" s="17">
        <v>1000</v>
      </c>
      <c r="D3" s="17">
        <v>1370</v>
      </c>
      <c r="E3" s="17">
        <v>1000</v>
      </c>
      <c r="F3" s="17">
        <v>650</v>
      </c>
      <c r="G3" s="17">
        <v>532</v>
      </c>
      <c r="H3" s="17">
        <v>300</v>
      </c>
      <c r="I3" s="17">
        <v>370</v>
      </c>
    </row>
    <row r="4" spans="1:13" x14ac:dyDescent="0.25">
      <c r="A4" s="17">
        <v>250</v>
      </c>
      <c r="B4" s="17">
        <v>20</v>
      </c>
      <c r="C4" s="17">
        <v>40</v>
      </c>
      <c r="D4" s="17"/>
      <c r="E4" s="17"/>
      <c r="F4" s="17"/>
      <c r="G4" s="17"/>
      <c r="H4" s="17">
        <v>180</v>
      </c>
      <c r="I4" s="17">
        <v>920</v>
      </c>
    </row>
    <row r="5" spans="1:13" x14ac:dyDescent="0.25">
      <c r="A5" s="17">
        <v>492</v>
      </c>
      <c r="B5" s="17"/>
      <c r="C5" s="17"/>
      <c r="D5" s="17"/>
      <c r="E5" s="17"/>
      <c r="F5" s="17"/>
      <c r="G5" s="17"/>
      <c r="H5" s="17">
        <v>143</v>
      </c>
      <c r="I5" s="17">
        <v>530</v>
      </c>
    </row>
    <row r="6" spans="1:13" x14ac:dyDescent="0.25">
      <c r="A6" s="54">
        <v>463</v>
      </c>
      <c r="B6" s="54"/>
      <c r="D6" s="17"/>
      <c r="E6" s="58"/>
      <c r="F6" s="58"/>
      <c r="G6" s="58"/>
      <c r="H6" s="58"/>
      <c r="I6" s="17">
        <v>292</v>
      </c>
    </row>
    <row r="7" spans="1:13" x14ac:dyDescent="0.25">
      <c r="A7" s="17"/>
      <c r="B7" s="17"/>
      <c r="E7" s="17"/>
      <c r="F7" s="17"/>
      <c r="G7" s="17"/>
      <c r="H7" s="17"/>
      <c r="I7" s="17">
        <v>134</v>
      </c>
    </row>
    <row r="8" spans="1:13" x14ac:dyDescent="0.25">
      <c r="A8" s="17"/>
      <c r="B8" s="17"/>
      <c r="E8" s="17"/>
      <c r="F8" s="17"/>
      <c r="G8" s="17"/>
      <c r="H8" s="17"/>
    </row>
    <row r="9" spans="1:13" x14ac:dyDescent="0.25">
      <c r="A9" s="17"/>
      <c r="B9" s="17"/>
      <c r="E9" s="17"/>
      <c r="F9" s="17"/>
      <c r="G9" s="17"/>
      <c r="H9" s="17"/>
      <c r="K9" s="17"/>
    </row>
    <row r="10" spans="1:13" x14ac:dyDescent="0.25">
      <c r="A10" s="17"/>
      <c r="B10" s="17"/>
      <c r="E10" s="17"/>
      <c r="F10" s="17"/>
      <c r="G10" s="17"/>
      <c r="H10" s="17"/>
      <c r="K10" s="17"/>
      <c r="L10" s="65"/>
      <c r="M10" s="17"/>
    </row>
    <row r="11" spans="1:13" x14ac:dyDescent="0.25">
      <c r="A11" s="17"/>
      <c r="B11" s="17"/>
      <c r="D11" s="17"/>
      <c r="E11" s="17"/>
      <c r="F11" s="17"/>
      <c r="G11" s="17"/>
      <c r="H11" s="17"/>
      <c r="K11" s="17"/>
      <c r="L11" s="65"/>
      <c r="M11" s="17"/>
    </row>
    <row r="12" spans="1:13" x14ac:dyDescent="0.25">
      <c r="A12" s="48">
        <f>SUM(A2:A11)</f>
        <v>3155</v>
      </c>
      <c r="B12" s="48">
        <f t="shared" ref="B12:I12" si="0">SUM(B2:B11)</f>
        <v>387</v>
      </c>
      <c r="C12" s="48">
        <f t="shared" si="0"/>
        <v>1486</v>
      </c>
      <c r="D12" s="48">
        <f t="shared" si="0"/>
        <v>1480</v>
      </c>
      <c r="E12" s="48">
        <f t="shared" si="0"/>
        <v>1454</v>
      </c>
      <c r="F12" s="48">
        <f t="shared" si="0"/>
        <v>1700</v>
      </c>
      <c r="G12" s="48">
        <f t="shared" si="0"/>
        <v>1732</v>
      </c>
      <c r="H12" s="48">
        <f t="shared" si="0"/>
        <v>1723</v>
      </c>
      <c r="I12" s="48">
        <f t="shared" si="0"/>
        <v>3296</v>
      </c>
      <c r="K12" s="66">
        <f>SUM(A12:J12)</f>
        <v>16413</v>
      </c>
      <c r="L12" s="66"/>
      <c r="M12" s="17"/>
    </row>
    <row r="13" spans="1:13" x14ac:dyDescent="0.25">
      <c r="J13" s="67"/>
      <c r="K13" s="67"/>
      <c r="L13" s="67"/>
    </row>
    <row r="14" spans="1:13" x14ac:dyDescent="0.25">
      <c r="A14" s="64">
        <v>44178</v>
      </c>
      <c r="B14" s="64">
        <v>44181</v>
      </c>
      <c r="C14" s="64">
        <v>44182</v>
      </c>
      <c r="D14" s="64">
        <v>44183</v>
      </c>
      <c r="E14" s="64">
        <v>44186</v>
      </c>
      <c r="F14" s="64">
        <v>44187</v>
      </c>
      <c r="G14" s="64">
        <v>44188</v>
      </c>
      <c r="H14" s="64">
        <v>44193</v>
      </c>
      <c r="I14" s="64">
        <v>44195</v>
      </c>
      <c r="J14" s="64"/>
      <c r="K14" s="64"/>
    </row>
    <row r="15" spans="1:13" x14ac:dyDescent="0.25">
      <c r="A15" s="17">
        <v>1412</v>
      </c>
      <c r="B15" s="17">
        <v>1507</v>
      </c>
      <c r="C15" s="17">
        <v>1350</v>
      </c>
      <c r="D15" s="17">
        <v>1282</v>
      </c>
      <c r="E15" s="17">
        <v>375</v>
      </c>
      <c r="F15" s="17">
        <v>40</v>
      </c>
      <c r="G15" s="17">
        <v>1150</v>
      </c>
      <c r="H15" s="17">
        <v>900</v>
      </c>
      <c r="I15" s="17">
        <v>950</v>
      </c>
      <c r="K15" s="67"/>
    </row>
    <row r="16" spans="1:13" x14ac:dyDescent="0.25">
      <c r="A16" s="17">
        <v>320</v>
      </c>
      <c r="B16" s="17"/>
      <c r="C16" s="17">
        <v>391</v>
      </c>
      <c r="D16" s="17"/>
      <c r="E16" s="17">
        <v>1020</v>
      </c>
      <c r="F16" s="17">
        <v>640</v>
      </c>
      <c r="G16" s="17">
        <v>400</v>
      </c>
      <c r="H16" s="17">
        <v>490</v>
      </c>
      <c r="I16" s="17">
        <v>495</v>
      </c>
      <c r="J16" s="17"/>
      <c r="K16" s="67"/>
      <c r="L16" s="49">
        <f>K12+K24</f>
        <v>35820</v>
      </c>
      <c r="M16" s="17"/>
    </row>
    <row r="17" spans="1:12" x14ac:dyDescent="0.25">
      <c r="A17" s="17"/>
      <c r="B17" s="17"/>
      <c r="C17" s="17">
        <v>20</v>
      </c>
      <c r="D17" s="17"/>
      <c r="E17" s="140">
        <v>1500</v>
      </c>
      <c r="F17" s="17">
        <v>1094</v>
      </c>
      <c r="G17" s="17">
        <v>164</v>
      </c>
      <c r="H17" s="17">
        <v>44</v>
      </c>
      <c r="I17" s="17">
        <v>900</v>
      </c>
      <c r="J17" s="17"/>
      <c r="K17" s="65"/>
      <c r="L17" s="17"/>
    </row>
    <row r="18" spans="1:12" x14ac:dyDescent="0.25">
      <c r="A18" s="17"/>
      <c r="B18" s="17"/>
      <c r="C18" s="17"/>
      <c r="D18" s="17"/>
      <c r="E18" s="17">
        <v>400</v>
      </c>
      <c r="F18" s="17"/>
      <c r="G18" s="66"/>
      <c r="H18" s="17"/>
      <c r="I18" s="17">
        <v>482</v>
      </c>
      <c r="J18" s="17"/>
      <c r="K18" s="17"/>
      <c r="L18" s="17"/>
    </row>
    <row r="19" spans="1:12" x14ac:dyDescent="0.25">
      <c r="A19" s="17"/>
      <c r="B19" s="17"/>
      <c r="C19" s="58"/>
      <c r="D19" s="58"/>
      <c r="E19" s="17">
        <v>380</v>
      </c>
      <c r="F19" s="65"/>
      <c r="G19" s="17"/>
      <c r="H19" s="17"/>
      <c r="I19" s="17">
        <v>271</v>
      </c>
      <c r="J19" s="17"/>
      <c r="K19" s="17"/>
      <c r="L19" s="17"/>
    </row>
    <row r="20" spans="1:12" x14ac:dyDescent="0.25">
      <c r="B20" s="17"/>
      <c r="C20" s="17"/>
      <c r="D20" s="17"/>
      <c r="E20" s="17">
        <v>236</v>
      </c>
      <c r="F20" s="65"/>
      <c r="G20" s="65"/>
      <c r="H20" s="17"/>
      <c r="I20" s="17">
        <v>534</v>
      </c>
      <c r="J20" s="17"/>
      <c r="K20" s="17"/>
      <c r="L20" s="17"/>
    </row>
    <row r="21" spans="1:12" x14ac:dyDescent="0.25">
      <c r="C21" s="17"/>
      <c r="D21" s="17"/>
      <c r="E21" s="17">
        <v>380</v>
      </c>
      <c r="F21" s="65"/>
      <c r="G21" s="65"/>
      <c r="H21" s="17"/>
      <c r="I21" s="17">
        <v>10</v>
      </c>
      <c r="J21" s="17"/>
      <c r="K21" s="17"/>
      <c r="L21" s="17"/>
    </row>
    <row r="22" spans="1:12" x14ac:dyDescent="0.25">
      <c r="A22" s="17"/>
      <c r="E22" s="17">
        <v>270</v>
      </c>
      <c r="F22" s="65"/>
      <c r="G22" s="65"/>
      <c r="H22" s="17"/>
      <c r="I22" s="17"/>
      <c r="J22" s="17"/>
      <c r="K22" s="17"/>
      <c r="L22" s="17"/>
    </row>
    <row r="23" spans="1:12" x14ac:dyDescent="0.25">
      <c r="B23" s="65"/>
      <c r="C23" s="17"/>
      <c r="D23" s="17"/>
      <c r="H23" s="17"/>
      <c r="K23" s="17"/>
    </row>
    <row r="24" spans="1:12" x14ac:dyDescent="0.25">
      <c r="A24" s="48">
        <f>SUM(A15:A23)</f>
        <v>1732</v>
      </c>
      <c r="B24" s="48">
        <f t="shared" ref="B24:I24" si="1">SUM(B15:B23)</f>
        <v>1507</v>
      </c>
      <c r="C24" s="48">
        <f t="shared" si="1"/>
        <v>1761</v>
      </c>
      <c r="D24" s="48">
        <f t="shared" si="1"/>
        <v>1282</v>
      </c>
      <c r="E24" s="48">
        <f t="shared" si="1"/>
        <v>4561</v>
      </c>
      <c r="F24" s="48">
        <f t="shared" si="1"/>
        <v>1774</v>
      </c>
      <c r="G24" s="48">
        <f t="shared" si="1"/>
        <v>1714</v>
      </c>
      <c r="H24" s="48">
        <f t="shared" si="1"/>
        <v>1434</v>
      </c>
      <c r="I24" s="48">
        <f t="shared" si="1"/>
        <v>3642</v>
      </c>
      <c r="J24" s="48"/>
      <c r="K24" s="66">
        <f>SUM(A24:J24)</f>
        <v>19407</v>
      </c>
    </row>
    <row r="25" spans="1:12" x14ac:dyDescent="0.25">
      <c r="A25" s="48"/>
      <c r="B25" s="48"/>
      <c r="C25" s="48"/>
      <c r="D25" s="48"/>
      <c r="E25" s="48"/>
      <c r="F25" s="48"/>
      <c r="G25" s="140"/>
      <c r="H25" s="48"/>
      <c r="I25" s="48"/>
      <c r="J25" s="48"/>
      <c r="K25" s="17"/>
    </row>
    <row r="26" spans="1:12" x14ac:dyDescent="0.25">
      <c r="A26" s="57"/>
      <c r="B26" s="57"/>
      <c r="C26" s="49"/>
      <c r="I26" s="17"/>
    </row>
    <row r="27" spans="1:12" x14ac:dyDescent="0.25">
      <c r="A27" s="57" t="s">
        <v>60</v>
      </c>
      <c r="B27" s="57" t="s">
        <v>59</v>
      </c>
      <c r="E27" s="57" t="s">
        <v>61</v>
      </c>
      <c r="F27" s="164" t="s">
        <v>69</v>
      </c>
      <c r="G27" s="96"/>
    </row>
    <row r="28" spans="1:12" x14ac:dyDescent="0.25">
      <c r="A28" s="17">
        <v>35.26</v>
      </c>
      <c r="B28" s="17">
        <v>7.93</v>
      </c>
      <c r="E28" s="323">
        <v>7074</v>
      </c>
      <c r="G28" s="96"/>
    </row>
    <row r="29" spans="1:12" x14ac:dyDescent="0.25">
      <c r="A29">
        <v>19.73</v>
      </c>
      <c r="B29" s="17">
        <v>4.43</v>
      </c>
      <c r="E29" s="323">
        <v>34540.86</v>
      </c>
      <c r="F29" s="17"/>
      <c r="G29" s="96"/>
    </row>
    <row r="30" spans="1:12" x14ac:dyDescent="0.25">
      <c r="A30" s="17">
        <v>29.45</v>
      </c>
      <c r="B30" s="17">
        <v>6.62</v>
      </c>
      <c r="E30" s="324">
        <v>181</v>
      </c>
      <c r="G30" s="96"/>
    </row>
    <row r="31" spans="1:12" x14ac:dyDescent="0.25">
      <c r="A31" s="17">
        <v>4.67</v>
      </c>
      <c r="B31" s="17">
        <v>1.05</v>
      </c>
      <c r="E31" s="325">
        <v>34578.9</v>
      </c>
      <c r="G31" s="96"/>
    </row>
    <row r="32" spans="1:12" x14ac:dyDescent="0.25">
      <c r="A32" s="17">
        <v>18.79</v>
      </c>
      <c r="B32" s="17">
        <v>4.22</v>
      </c>
      <c r="E32" s="325">
        <v>130</v>
      </c>
      <c r="G32" s="96"/>
    </row>
    <row r="33" spans="1:7" x14ac:dyDescent="0.25">
      <c r="A33" s="17">
        <v>67.040000000000006</v>
      </c>
      <c r="B33" s="17">
        <v>15.08</v>
      </c>
      <c r="E33" s="325">
        <v>1421</v>
      </c>
      <c r="G33" s="96"/>
    </row>
    <row r="34" spans="1:7" x14ac:dyDescent="0.25">
      <c r="A34" s="17">
        <v>72.930000000000007</v>
      </c>
      <c r="B34" s="17">
        <v>16.399999999999999</v>
      </c>
      <c r="E34" s="325">
        <v>34633.839999999997</v>
      </c>
      <c r="G34" s="96"/>
    </row>
    <row r="35" spans="1:7" x14ac:dyDescent="0.25">
      <c r="A35" s="17">
        <v>34.340000000000003</v>
      </c>
      <c r="B35" s="17">
        <v>7.72</v>
      </c>
      <c r="E35" s="324">
        <v>290.5</v>
      </c>
      <c r="G35" s="96"/>
    </row>
    <row r="36" spans="1:7" x14ac:dyDescent="0.25">
      <c r="A36" s="17">
        <v>3.11</v>
      </c>
      <c r="B36" s="17">
        <v>0.69</v>
      </c>
      <c r="E36" s="326">
        <v>16748.080000000002</v>
      </c>
      <c r="F36" s="161"/>
      <c r="G36" s="96"/>
    </row>
    <row r="37" spans="1:7" x14ac:dyDescent="0.25">
      <c r="A37" s="17">
        <v>46.16</v>
      </c>
      <c r="B37" s="17">
        <v>10.38</v>
      </c>
      <c r="E37" s="326">
        <v>34563.379999999997</v>
      </c>
      <c r="F37" s="157"/>
      <c r="G37" s="96"/>
    </row>
    <row r="38" spans="1:7" x14ac:dyDescent="0.25">
      <c r="A38" s="17">
        <v>6.91</v>
      </c>
      <c r="B38" s="17">
        <v>1.55</v>
      </c>
      <c r="E38" s="326">
        <v>24559.94</v>
      </c>
    </row>
    <row r="39" spans="1:7" x14ac:dyDescent="0.25">
      <c r="A39" s="17">
        <v>7.0000000000000007E-2</v>
      </c>
      <c r="B39" s="17">
        <v>0.01</v>
      </c>
      <c r="E39" s="326">
        <v>298</v>
      </c>
    </row>
    <row r="40" spans="1:7" x14ac:dyDescent="0.25">
      <c r="A40" s="17">
        <v>48.54</v>
      </c>
      <c r="B40" s="54">
        <v>10.92</v>
      </c>
      <c r="C40" s="48"/>
      <c r="E40" s="326">
        <v>120</v>
      </c>
      <c r="F40" s="2"/>
    </row>
    <row r="41" spans="1:7" x14ac:dyDescent="0.25">
      <c r="A41" s="54">
        <v>2.63</v>
      </c>
      <c r="B41" s="17">
        <v>0.59</v>
      </c>
      <c r="E41" s="326">
        <v>4252</v>
      </c>
    </row>
    <row r="42" spans="1:7" x14ac:dyDescent="0.25">
      <c r="A42" s="17">
        <v>1.87</v>
      </c>
      <c r="B42" s="17">
        <v>0.41</v>
      </c>
      <c r="E42" s="326">
        <v>20749.400000000001</v>
      </c>
    </row>
    <row r="43" spans="1:7" x14ac:dyDescent="0.25">
      <c r="A43" s="17">
        <v>61.43</v>
      </c>
      <c r="B43" s="17">
        <v>13.82</v>
      </c>
      <c r="E43" s="141">
        <f>SUM(E28:E42)</f>
        <v>214140.9</v>
      </c>
    </row>
    <row r="44" spans="1:7" x14ac:dyDescent="0.25">
      <c r="A44" s="17">
        <v>15.26</v>
      </c>
      <c r="B44" s="58">
        <v>3.43</v>
      </c>
      <c r="E44" s="141"/>
      <c r="F44" s="17"/>
    </row>
    <row r="45" spans="1:7" x14ac:dyDescent="0.25">
      <c r="A45" s="58">
        <v>7.4</v>
      </c>
      <c r="B45" s="17">
        <v>1.66</v>
      </c>
    </row>
    <row r="46" spans="1:7" x14ac:dyDescent="0.25">
      <c r="A46" s="17">
        <v>11.55</v>
      </c>
      <c r="B46" s="54">
        <v>2.59</v>
      </c>
      <c r="C46" s="17"/>
    </row>
    <row r="47" spans="1:7" x14ac:dyDescent="0.25">
      <c r="A47" s="17">
        <v>12.98</v>
      </c>
      <c r="B47" s="54">
        <v>2.92</v>
      </c>
    </row>
    <row r="48" spans="1:7" x14ac:dyDescent="0.25">
      <c r="A48" s="58">
        <v>12.36</v>
      </c>
      <c r="B48" s="54">
        <v>2.78</v>
      </c>
      <c r="D48" s="17"/>
    </row>
    <row r="49" spans="1:2" x14ac:dyDescent="0.25">
      <c r="A49" s="17">
        <v>151.93</v>
      </c>
      <c r="B49" s="216">
        <v>34.18</v>
      </c>
    </row>
    <row r="50" spans="1:2" x14ac:dyDescent="0.25">
      <c r="A50" s="48"/>
      <c r="B50" s="54"/>
    </row>
    <row r="51" spans="1:2" x14ac:dyDescent="0.25">
      <c r="A51" s="48">
        <f>SUM(A28:A50)</f>
        <v>664.41000000000008</v>
      </c>
      <c r="B51" s="48">
        <f>SUM(B28:B50)</f>
        <v>149.38</v>
      </c>
    </row>
    <row r="53" spans="1:2" x14ac:dyDescent="0.25">
      <c r="A53" s="48">
        <f>A51-B51</f>
        <v>515.03000000000009</v>
      </c>
      <c r="B53" s="48"/>
    </row>
    <row r="54" spans="1:2" x14ac:dyDescent="0.25">
      <c r="A54" s="17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OSC</vt:lpstr>
      <vt:lpstr>Caixa</vt:lpstr>
      <vt:lpstr>Grupo Despesas</vt:lpstr>
      <vt:lpstr>Planilha1</vt:lpstr>
      <vt:lpstr>OSC!__xlnm__FilterDatabase</vt:lpstr>
      <vt:lpstr>OSC!__xlnm__FilterDatabase_0</vt:lpstr>
      <vt:lpstr>OSC!Area_de_impressao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THEMIS ALVARES FRANCO KLEIBER</dc:creator>
  <cp:lastModifiedBy>Samuel</cp:lastModifiedBy>
  <cp:revision>169</cp:revision>
  <cp:lastPrinted>2021-02-09T12:26:53Z</cp:lastPrinted>
  <dcterms:created xsi:type="dcterms:W3CDTF">2014-10-01T16:57:45Z</dcterms:created>
  <dcterms:modified xsi:type="dcterms:W3CDTF">2021-02-09T12:28:02Z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